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Studienbüro Gestaltung\Prüfungsangelegenheiten_Design\Äquivalenztabellen\Modulübersichten PO 14 für Cp Überprüfung\Final\"/>
    </mc:Choice>
  </mc:AlternateContent>
  <bookViews>
    <workbookView xWindow="120" yWindow="15" windowWidth="18960" windowHeight="11325" activeTab="1"/>
  </bookViews>
  <sheets>
    <sheet name="Kurzerläuterung" sheetId="2" r:id="rId1"/>
    <sheet name="RD Bachelor" sheetId="1" r:id="rId2"/>
  </sheets>
  <definedNames>
    <definedName name="_xlnm.Print_Area" localSheetId="1">'RD Bachelor'!$A$1:$F$83</definedName>
  </definedNames>
  <calcPr calcId="162913"/>
</workbook>
</file>

<file path=xl/calcChain.xml><?xml version="1.0" encoding="utf-8"?>
<calcChain xmlns="http://schemas.openxmlformats.org/spreadsheetml/2006/main">
  <c r="F80" i="1" l="1"/>
  <c r="F79" i="1"/>
  <c r="F77" i="1"/>
  <c r="F76" i="1"/>
  <c r="F75" i="1"/>
  <c r="F71" i="1"/>
  <c r="F68" i="1"/>
  <c r="F66" i="1"/>
  <c r="F65" i="1"/>
  <c r="F63" i="1"/>
  <c r="F62" i="1"/>
  <c r="F58" i="1"/>
  <c r="F53" i="1"/>
  <c r="F52" i="1"/>
  <c r="F50" i="1"/>
  <c r="F49" i="1"/>
  <c r="F47" i="1"/>
  <c r="F46" i="1"/>
  <c r="F44" i="1"/>
  <c r="F43" i="1"/>
  <c r="F38" i="1"/>
  <c r="F37" i="1"/>
  <c r="F34" i="1"/>
  <c r="F33" i="1"/>
  <c r="F29" i="1"/>
  <c r="F28" i="1"/>
  <c r="F26" i="1"/>
  <c r="F25" i="1"/>
  <c r="F21" i="1"/>
  <c r="F20" i="1"/>
  <c r="F19" i="1"/>
  <c r="F17" i="1"/>
  <c r="F16" i="1"/>
  <c r="F14" i="1"/>
  <c r="F13" i="1"/>
  <c r="F11" i="1"/>
  <c r="F10" i="1"/>
  <c r="E80" i="1" l="1"/>
  <c r="F78" i="1"/>
  <c r="E78" i="1" s="1"/>
  <c r="F70" i="1"/>
  <c r="F67" i="1"/>
  <c r="F64" i="1"/>
  <c r="E64" i="1" s="1"/>
  <c r="F61" i="1"/>
  <c r="F57" i="1"/>
  <c r="F51" i="1"/>
  <c r="E51" i="1" s="1"/>
  <c r="F45" i="1"/>
  <c r="E45" i="1" s="1"/>
  <c r="F42" i="1"/>
  <c r="F36" i="1"/>
  <c r="E36" i="1" s="1"/>
  <c r="F32" i="1"/>
  <c r="F24" i="1"/>
  <c r="F18" i="1"/>
  <c r="E18" i="1" s="1"/>
  <c r="F15" i="1"/>
  <c r="E15" i="1" s="1"/>
  <c r="F12" i="1"/>
  <c r="E12" i="1" s="1"/>
  <c r="F9" i="1"/>
  <c r="F74" i="1" l="1"/>
  <c r="E74" i="1" s="1"/>
  <c r="F48" i="1"/>
  <c r="E48" i="1" s="1"/>
  <c r="F27" i="1"/>
  <c r="E27" i="1" s="1"/>
  <c r="E9" i="1"/>
  <c r="F8" i="1"/>
  <c r="E24" i="1"/>
  <c r="F23" i="1"/>
  <c r="E70" i="1"/>
  <c r="F69" i="1"/>
  <c r="E69" i="1" s="1"/>
  <c r="E32" i="1"/>
  <c r="F30" i="1"/>
  <c r="E30" i="1" s="1"/>
  <c r="E42" i="1"/>
  <c r="E61" i="1"/>
  <c r="F60" i="1"/>
  <c r="E57" i="1"/>
  <c r="H57" i="1"/>
  <c r="E67" i="1"/>
  <c r="H67" i="1"/>
  <c r="F40" i="1" l="1"/>
  <c r="F39" i="1" s="1"/>
  <c r="E39" i="1" s="1"/>
  <c r="F72" i="1"/>
  <c r="E23" i="1"/>
  <c r="F22" i="1"/>
  <c r="E22" i="1" s="1"/>
  <c r="H60" i="1"/>
  <c r="H55" i="1" s="1"/>
  <c r="F55" i="1" s="1"/>
  <c r="E60" i="1"/>
  <c r="F7" i="1"/>
  <c r="E7" i="1" s="1"/>
  <c r="E8" i="1"/>
  <c r="E72" i="1" l="1"/>
  <c r="G6" i="1"/>
  <c r="E40" i="1"/>
  <c r="F54" i="1"/>
  <c r="E54" i="1" s="1"/>
  <c r="E55" i="1"/>
  <c r="B84" i="1" l="1"/>
  <c r="B5" i="1"/>
  <c r="F6" i="1"/>
  <c r="E6" i="1" s="1"/>
</calcChain>
</file>

<file path=xl/sharedStrings.xml><?xml version="1.0" encoding="utf-8"?>
<sst xmlns="http://schemas.openxmlformats.org/spreadsheetml/2006/main" count="152" uniqueCount="94">
  <si>
    <r>
      <rPr>
        <b/>
        <sz val="8"/>
        <rFont val="Arial"/>
        <family val="2"/>
      </rPr>
      <t>Pflicht Basismodule</t>
    </r>
  </si>
  <si>
    <r>
      <rPr>
        <b/>
        <sz val="8"/>
        <rFont val="Arial"/>
        <family val="2"/>
      </rPr>
      <t>Gestaltungslehre</t>
    </r>
  </si>
  <si>
    <r>
      <rPr>
        <sz val="8"/>
        <rFont val="Arial"/>
        <family val="2"/>
      </rPr>
      <t>Form, Farbe &amp; Malerei</t>
    </r>
  </si>
  <si>
    <r>
      <rPr>
        <sz val="8"/>
        <rFont val="Arial"/>
        <family val="2"/>
      </rPr>
      <t>Körper, Raum &amp; Struktur</t>
    </r>
  </si>
  <si>
    <r>
      <rPr>
        <b/>
        <sz val="8"/>
        <rFont val="Arial"/>
        <family val="2"/>
      </rPr>
      <t>Grundlagen Bildgestaltung</t>
    </r>
  </si>
  <si>
    <r>
      <rPr>
        <sz val="8"/>
        <rFont val="Arial"/>
        <family val="2"/>
      </rPr>
      <t>Zeichnung &amp; Illustration</t>
    </r>
  </si>
  <si>
    <r>
      <rPr>
        <sz val="8"/>
        <rFont val="Arial"/>
        <family val="2"/>
      </rPr>
      <t>Fotografie</t>
    </r>
  </si>
  <si>
    <r>
      <rPr>
        <b/>
        <sz val="8"/>
        <rFont val="Arial"/>
        <family val="2"/>
      </rPr>
      <t>Grundlagen Kommunikation</t>
    </r>
  </si>
  <si>
    <r>
      <rPr>
        <sz val="8"/>
        <rFont val="Arial"/>
        <family val="2"/>
      </rPr>
      <t>Sprache &amp; Text</t>
    </r>
  </si>
  <si>
    <r>
      <rPr>
        <sz val="8"/>
        <rFont val="Arial"/>
        <family val="2"/>
      </rPr>
      <t>Schrift &amp; Typografie</t>
    </r>
  </si>
  <si>
    <r>
      <rPr>
        <b/>
        <sz val="8"/>
        <rFont val="Arial"/>
        <family val="2"/>
      </rPr>
      <t>Technische Grundlagen</t>
    </r>
  </si>
  <si>
    <r>
      <rPr>
        <sz val="8"/>
        <rFont val="Arial"/>
        <family val="2"/>
      </rPr>
      <t>3D-Gestaltungstechniken</t>
    </r>
  </si>
  <si>
    <r>
      <rPr>
        <sz val="8"/>
        <rFont val="Arial"/>
        <family val="2"/>
      </rPr>
      <t>Konstruierendes Zeichnen</t>
    </r>
  </si>
  <si>
    <r>
      <rPr>
        <sz val="8"/>
        <rFont val="Arial"/>
        <family val="2"/>
      </rPr>
      <t>Werkstattkurs</t>
    </r>
  </si>
  <si>
    <r>
      <rPr>
        <b/>
        <sz val="8"/>
        <rFont val="Arial"/>
        <family val="2"/>
      </rPr>
      <t>Wissensmodule</t>
    </r>
  </si>
  <si>
    <r>
      <rPr>
        <b/>
        <sz val="8"/>
        <rFont val="Arial"/>
        <family val="2"/>
      </rPr>
      <t>Pflicht Wissensmodule</t>
    </r>
  </si>
  <si>
    <r>
      <rPr>
        <b/>
        <sz val="8"/>
        <rFont val="Arial"/>
        <family val="2"/>
      </rPr>
      <t>Theorie &amp; Geschichte</t>
    </r>
  </si>
  <si>
    <r>
      <rPr>
        <sz val="8"/>
        <rFont val="Arial"/>
        <family val="2"/>
      </rPr>
      <t>Kunstgesch. &amp; Bildwissens</t>
    </r>
  </si>
  <si>
    <r>
      <rPr>
        <sz val="8"/>
        <rFont val="Arial"/>
        <family val="2"/>
      </rPr>
      <t>Designges. &amp; Angew.Kunst</t>
    </r>
  </si>
  <si>
    <r>
      <rPr>
        <b/>
        <sz val="8"/>
        <rFont val="Arial"/>
        <family val="2"/>
      </rPr>
      <t>Theorie</t>
    </r>
  </si>
  <si>
    <r>
      <rPr>
        <sz val="8"/>
        <rFont val="Arial"/>
        <family val="2"/>
      </rPr>
      <t>Handel&amp;Strategie</t>
    </r>
  </si>
  <si>
    <r>
      <rPr>
        <sz val="8"/>
        <rFont val="Arial"/>
        <family val="2"/>
      </rPr>
      <t>Marketing Grundlagen</t>
    </r>
  </si>
  <si>
    <r>
      <rPr>
        <b/>
        <sz val="8"/>
        <rFont val="Arial"/>
        <family val="2"/>
      </rPr>
      <t>Wahlpflicht 1</t>
    </r>
  </si>
  <si>
    <r>
      <rPr>
        <b/>
        <sz val="8"/>
        <rFont val="Arial"/>
        <family val="2"/>
      </rPr>
      <t>Theorie &amp; Praxis</t>
    </r>
  </si>
  <si>
    <r>
      <rPr>
        <b/>
        <sz val="8"/>
        <rFont val="Arial"/>
        <family val="2"/>
      </rPr>
      <t>Überfachliche Kompetenz</t>
    </r>
  </si>
  <si>
    <r>
      <rPr>
        <b/>
        <sz val="8"/>
        <rFont val="Arial"/>
        <family val="2"/>
      </rPr>
      <t>Kernmodule</t>
    </r>
  </si>
  <si>
    <r>
      <rPr>
        <b/>
        <sz val="8"/>
        <rFont val="Arial"/>
        <family val="2"/>
      </rPr>
      <t>Wahlpflicht 2</t>
    </r>
  </si>
  <si>
    <r>
      <rPr>
        <b/>
        <sz val="8"/>
        <rFont val="Arial"/>
        <family val="2"/>
      </rPr>
      <t>3d Kommunikation A</t>
    </r>
  </si>
  <si>
    <r>
      <rPr>
        <sz val="8"/>
        <rFont val="Arial"/>
        <family val="2"/>
      </rPr>
      <t>Ausstell.&amp;Szenogr. A</t>
    </r>
  </si>
  <si>
    <r>
      <rPr>
        <sz val="8"/>
        <rFont val="Arial"/>
        <family val="2"/>
      </rPr>
      <t>Produkt&amp;Kom. A</t>
    </r>
  </si>
  <si>
    <r>
      <rPr>
        <b/>
        <sz val="8"/>
        <rFont val="Arial"/>
        <family val="2"/>
      </rPr>
      <t>Retail Grundlagen</t>
    </r>
  </si>
  <si>
    <r>
      <rPr>
        <sz val="8"/>
        <rFont val="Arial"/>
        <family val="2"/>
      </rPr>
      <t>Retail Design A</t>
    </r>
  </si>
  <si>
    <r>
      <rPr>
        <sz val="8"/>
        <rFont val="Arial"/>
        <family val="2"/>
      </rPr>
      <t>Retail Kom. A</t>
    </r>
  </si>
  <si>
    <r>
      <rPr>
        <b/>
        <sz val="8"/>
        <rFont val="Arial"/>
        <family val="2"/>
      </rPr>
      <t>Retail Design : C &amp; B A</t>
    </r>
  </si>
  <si>
    <r>
      <rPr>
        <sz val="8"/>
        <rFont val="Arial"/>
        <family val="2"/>
      </rPr>
      <t>Visual Merchandising A</t>
    </r>
  </si>
  <si>
    <r>
      <rPr>
        <sz val="8"/>
        <rFont val="Arial"/>
        <family val="2"/>
      </rPr>
      <t>Shop Design A</t>
    </r>
  </si>
  <si>
    <r>
      <rPr>
        <b/>
        <sz val="8"/>
        <rFont val="Arial"/>
        <family val="2"/>
      </rPr>
      <t>Praxis- u. Auslandsmodule</t>
    </r>
  </si>
  <si>
    <r>
      <rPr>
        <b/>
        <sz val="8"/>
        <rFont val="Arial"/>
        <family val="2"/>
      </rPr>
      <t>Wahlpflicht 3</t>
    </r>
  </si>
  <si>
    <r>
      <rPr>
        <b/>
        <sz val="8"/>
        <rFont val="Arial"/>
        <family val="2"/>
      </rPr>
      <t>Externes Projekt</t>
    </r>
  </si>
  <si>
    <r>
      <rPr>
        <b/>
        <sz val="8"/>
        <rFont val="Arial"/>
        <family val="2"/>
      </rPr>
      <t>Pflicht</t>
    </r>
  </si>
  <si>
    <r>
      <rPr>
        <b/>
        <sz val="8"/>
        <rFont val="Arial"/>
        <family val="2"/>
      </rPr>
      <t>Projektbegleitung</t>
    </r>
  </si>
  <si>
    <r>
      <rPr>
        <sz val="8"/>
        <rFont val="Arial"/>
        <family val="2"/>
      </rPr>
      <t>Beratung&amp;Nachbe.(401-403)</t>
    </r>
  </si>
  <si>
    <r>
      <rPr>
        <b/>
        <sz val="8"/>
        <rFont val="Arial"/>
        <family val="2"/>
      </rPr>
      <t>Lehrpraxismodul</t>
    </r>
  </si>
  <si>
    <r>
      <rPr>
        <b/>
        <sz val="8"/>
        <rFont val="Arial"/>
        <family val="2"/>
      </rPr>
      <t>Interdiszipl. Projekte</t>
    </r>
  </si>
  <si>
    <r>
      <rPr>
        <sz val="8"/>
        <rFont val="Arial"/>
        <family val="2"/>
      </rPr>
      <t>Dokumentation</t>
    </r>
  </si>
  <si>
    <r>
      <rPr>
        <b/>
        <sz val="8"/>
        <rFont val="Arial"/>
        <family val="2"/>
      </rPr>
      <t>Vertiefung RD</t>
    </r>
  </si>
  <si>
    <r>
      <rPr>
        <b/>
        <sz val="8"/>
        <rFont val="Arial"/>
        <family val="2"/>
      </rPr>
      <t>Bachelor Thesis</t>
    </r>
  </si>
  <si>
    <r>
      <rPr>
        <sz val="8"/>
        <rFont val="Arial"/>
        <family val="2"/>
      </rPr>
      <t>Gestaltungsarbeiten</t>
    </r>
  </si>
  <si>
    <r>
      <rPr>
        <sz val="8"/>
        <rFont val="Arial"/>
        <family val="2"/>
      </rPr>
      <t>Theoret. Arbeit</t>
    </r>
  </si>
  <si>
    <r>
      <rPr>
        <sz val="8"/>
        <rFont val="Arial"/>
        <family val="2"/>
      </rPr>
      <t>Präsentation</t>
    </r>
  </si>
  <si>
    <t>Übersicht Bachelor Retail-Design Prüfungsordnung 2014</t>
  </si>
  <si>
    <t>Dieses Dokument dient in Verbindung mit der Modulübersicht dieses Studienganges zur Überprüfung der absolvierten Kurse und der Credits. Alle Angaben Ohne Gewähr</t>
  </si>
  <si>
    <t>Bitte Schwerpunkt angeben, da die Eingabe  über Kernmodulnummern erfolgt (Bsp. 303.13 und 303.14, 303.14 und 304.24)</t>
  </si>
  <si>
    <r>
      <rPr>
        <b/>
        <sz val="8"/>
        <rFont val="Arial"/>
        <family val="2"/>
      </rPr>
      <t>Internes Projekt</t>
    </r>
  </si>
  <si>
    <t>30XX</t>
  </si>
  <si>
    <t>Bitte hier Ihr Modul eintragen</t>
  </si>
  <si>
    <t>30X.13</t>
  </si>
  <si>
    <t>Bitte hier Ihr Fach eintragen</t>
  </si>
  <si>
    <t>30X.23</t>
  </si>
  <si>
    <t>30X.14</t>
  </si>
  <si>
    <t>30X.24</t>
  </si>
  <si>
    <t>Auslandssemester</t>
  </si>
  <si>
    <t>In der Fremde</t>
  </si>
  <si>
    <t>30XXX</t>
  </si>
  <si>
    <t>Von den 4 Projekten müssen 2 belegt werden</t>
  </si>
  <si>
    <t>605XX</t>
  </si>
  <si>
    <t>Bitte hier Ihr Projekt eintragen</t>
  </si>
  <si>
    <t>Es kann ein externes Projekt, ein internes Projekt oder ein Auslandssemester absolviert werden</t>
  </si>
  <si>
    <t>Im Modul 701 müssen 2 LV absolviert werden es gibt hier 4 zur Auswahl. Eine der LV muss benotet werden. Die LV 701.11 ist doppelt belegbar</t>
  </si>
  <si>
    <t>3XX</t>
  </si>
  <si>
    <t>3XXXX</t>
  </si>
  <si>
    <t>203XX</t>
  </si>
  <si>
    <t>701XX</t>
  </si>
  <si>
    <t xml:space="preserve">Es sind 4 Kernmodule aus dem Bereich 306;313 sowie 314 zu belegen.
Das Kernmodul 306 oder 314 muss doppelt belegt werden. </t>
  </si>
  <si>
    <t>Im Modul 203 müssen 2 LV absolviert werden es gibt hier 3 zur Auswahl. Eine LV muss benotet sein</t>
  </si>
  <si>
    <t>Externes Praxisprojekt</t>
  </si>
  <si>
    <t>Ihre Eingabe</t>
  </si>
  <si>
    <t>Ihre Auswahl</t>
  </si>
  <si>
    <t xml:space="preserve">PNr. </t>
  </si>
  <si>
    <t xml:space="preserve">Prüfung </t>
  </si>
  <si>
    <t>Bonus
(Wert)</t>
  </si>
  <si>
    <t>Bemerkungen
(z.B. Semester)</t>
  </si>
  <si>
    <t>Status</t>
  </si>
  <si>
    <t>Bonus
(erlangt)</t>
  </si>
  <si>
    <t>Gesamtkonto</t>
  </si>
  <si>
    <t>Basismodule</t>
  </si>
  <si>
    <t>Retail-Design - Bachelor - Prüfungsordnung 2014</t>
  </si>
  <si>
    <r>
      <rPr>
        <b/>
        <sz val="11"/>
        <color rgb="FF000000"/>
        <rFont val="Arial"/>
        <family val="2"/>
      </rPr>
      <t>Hinweise:</t>
    </r>
    <r>
      <rPr>
        <sz val="11"/>
        <color rgb="FF000000"/>
        <rFont val="Arial"/>
        <family val="2"/>
      </rPr>
      <t xml:space="preserve">
Bei den Modulen 101-103 und 201-314 gilt folgendes. Sie müssen 2 Lehrveranstaltungen (LV) absolvieren. Eine Lehrveranstaltung muss hierbei benotet werden. Im OSSC wird die Note als Modulprüfungszeile angegeben. Diese trägt die Nummer des Moduls.
In Modul  105 müssen alle 3 Lv besucht werden
Alle vorausgefüllten LV sind Pflicht. Bei den gelb markierten Feldern haben Sie Wahlmöglichkeiten</t>
    </r>
  </si>
  <si>
    <r>
      <rPr>
        <b/>
        <sz val="11"/>
        <color rgb="FF000000"/>
        <rFont val="Arial"/>
        <family val="2"/>
      </rPr>
      <t xml:space="preserve">Kernmodule:
</t>
    </r>
    <r>
      <rPr>
        <sz val="11"/>
        <color rgb="FF000000"/>
        <rFont val="Arial"/>
        <family val="2"/>
      </rPr>
      <t xml:space="preserve">Es sind 4 Kernmodule aus dem Bereich 306;313 sowie 314 zu belegen. Die einmalige Belegung von 306;313 und 314 ist Pflicht
Das Kernmodul 306 oder 314 </t>
    </r>
    <r>
      <rPr>
        <b/>
        <sz val="11"/>
        <color rgb="FF000000"/>
        <rFont val="Arial"/>
        <family val="2"/>
      </rPr>
      <t xml:space="preserve">muss </t>
    </r>
    <r>
      <rPr>
        <sz val="11"/>
        <color rgb="FF000000"/>
        <rFont val="Arial"/>
        <family val="2"/>
      </rPr>
      <t>doppelt belegt werden. 
Wenn Sie mehr als 4 Kernmodule belegen müssen diese als Zusatzfach gebucht werden und ergeben keine CP und fließen nicht mit in die Note ein</t>
    </r>
  </si>
  <si>
    <r>
      <t xml:space="preserve">Externes/internes Projekt oder Auslandssemester:
</t>
    </r>
    <r>
      <rPr>
        <sz val="11"/>
        <color rgb="FF000000"/>
        <rFont val="Arial"/>
        <family val="2"/>
      </rPr>
      <t xml:space="preserve">bitte  belegen Sie entweder nur ein externes, ein internes Projekt oder ein Auslandssemster.
</t>
    </r>
    <r>
      <rPr>
        <i/>
        <sz val="11"/>
        <color rgb="FF000000"/>
        <rFont val="Arial"/>
        <family val="2"/>
      </rPr>
      <t>Internes Projekt:</t>
    </r>
    <r>
      <rPr>
        <sz val="11"/>
        <color rgb="FF000000"/>
        <rFont val="Arial"/>
        <family val="2"/>
      </rPr>
      <t xml:space="preserve"> Bitte Schwerpunkt angeben, da die Eingabe über Kernmodulnummern erfolgt(Bsp. 303.13 und 303.14, 303.14 und 304.24)
Die Kurse/Scheine dürfen nur von einem hauptamtlich Lehrenden gegeben werden.
weitere Infos unter </t>
    </r>
    <r>
      <rPr>
        <sz val="11"/>
        <color rgb="FF00B0F0"/>
        <rFont val="Arial"/>
        <family val="2"/>
      </rPr>
      <t xml:space="preserve">https://pbsa.hs-duesseldorf.de/allgmeinefaqdesign </t>
    </r>
  </si>
  <si>
    <r>
      <t xml:space="preserve">Interdisziplinäre Projekte:
</t>
    </r>
    <r>
      <rPr>
        <sz val="11"/>
        <color rgb="FF000000"/>
        <rFont val="Arial"/>
        <family val="2"/>
      </rPr>
      <t>Von den 4 Möglichkeitem müssen 2 Projekte belegt werden. Über ein Projekt muss eine Dokumentation angefertigt werden, welche benotet wird
Die Kurse/Scheine dürfen nur von einem hauptamtlich Lehrenden gegeben werden.</t>
    </r>
  </si>
  <si>
    <r>
      <rPr>
        <b/>
        <sz val="11"/>
        <color rgb="FF000000"/>
        <rFont val="Arial"/>
        <family val="2"/>
      </rPr>
      <t xml:space="preserve">Vertiefungskurse:
</t>
    </r>
    <r>
      <rPr>
        <sz val="11"/>
        <color rgb="FF000000"/>
        <rFont val="Arial"/>
        <family val="2"/>
      </rPr>
      <t>Vertiefungsscheine müssen immer benotet sein
Beim Vertiefungsschein muss die Kernmodulnummer, welche vertieft wurde mit angegeben werden</t>
    </r>
  </si>
  <si>
    <t>offen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</si>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</sst>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color rgb="FF000000"/>
      <name val="Times New Roman"/>
      <charset val="204"/>
    </font>
    <font>
      <b/>
      <sz val="8"/>
      <name val="Arial"/>
      <family val="2"/>
    </font>
    <font>
      <sz val="8"/>
      <color rgb="FF000000"/>
      <name val="Arial"/>
      <family val="2"/>
    </font>
    <font>
      <sz val="8"/>
      <name val="Arial"/>
      <family val="2"/>
    </font>
    <font>
      <b/>
      <sz val="8"/>
      <color rgb="FF000000"/>
      <name val="Arial"/>
      <family val="2"/>
    </font>
    <font>
      <b/>
      <sz val="12"/>
      <color rgb="FF000000"/>
      <name val="Arial"/>
      <family val="2"/>
    </font>
    <font>
      <b/>
      <sz val="11"/>
      <color rgb="FF000000"/>
      <name val="Arial"/>
      <family val="2"/>
    </font>
    <font>
      <sz val="11"/>
      <color rgb="FF000000"/>
      <name val="Arial"/>
      <family val="2"/>
    </font>
    <font>
      <i/>
      <sz val="11"/>
      <color rgb="FF000000"/>
      <name val="Arial"/>
      <family val="2"/>
    </font>
    <font>
      <sz val="11"/>
      <color rgb="FF00B0F0"/>
      <name val="Arial"/>
      <family val="2"/>
    </font>
    <font>
      <sz val="10"/>
      <color theme="0"/>
      <name val="Times New Roman"/>
      <family val="1"/>
    </font>
    <font>
      <b/>
      <sz val="8"/>
      <color theme="0"/>
      <name val="Arial"/>
      <family val="2"/>
    </font>
  </fonts>
  <fills count="1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00E600"/>
        <bgColor indexed="64"/>
      </patternFill>
    </fill>
    <fill>
      <patternFill patternType="solid">
        <fgColor rgb="FF92D050"/>
        <bgColor indexed="64"/>
      </patternFill>
    </fill>
    <fill>
      <patternFill patternType="solid">
        <fgColor theme="0"/>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rgb="FFFFFF66"/>
        <bgColor indexed="64"/>
      </patternFill>
    </fill>
    <fill>
      <patternFill patternType="solid">
        <fgColor rgb="FFFFFF99"/>
        <bgColor indexed="64"/>
      </patternFill>
    </fill>
    <fill>
      <patternFill patternType="solid">
        <fgColor rgb="FF85FF85"/>
        <bgColor indexed="64"/>
      </patternFill>
    </fill>
    <fill>
      <patternFill patternType="solid">
        <fgColor rgb="FFFF00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dashed">
        <color auto="1"/>
      </bottom>
      <diagonal/>
    </border>
    <border>
      <left/>
      <right style="thin">
        <color indexed="64"/>
      </right>
      <top style="thin">
        <color indexed="64"/>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dashed">
        <color auto="1"/>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dashed">
        <color auto="1"/>
      </top>
      <bottom style="thin">
        <color indexed="64"/>
      </bottom>
      <diagonal/>
    </border>
    <border>
      <left style="medium">
        <color indexed="64"/>
      </left>
      <right/>
      <top/>
      <bottom style="hair">
        <color indexed="64"/>
      </bottom>
      <diagonal/>
    </border>
    <border>
      <left style="thin">
        <color indexed="64"/>
      </left>
      <right style="thin">
        <color indexed="64"/>
      </right>
      <top/>
      <bottom style="dashed">
        <color auto="1"/>
      </bottom>
      <diagonal/>
    </border>
    <border>
      <left/>
      <right/>
      <top/>
      <bottom style="hair">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ashed">
        <color auto="1"/>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dashed">
        <color auto="1"/>
      </top>
      <bottom style="medium">
        <color indexed="64"/>
      </bottom>
      <diagonal/>
    </border>
    <border>
      <left style="medium">
        <color indexed="64"/>
      </left>
      <right/>
      <top style="hair">
        <color indexed="64"/>
      </top>
      <bottom/>
      <diagonal/>
    </border>
    <border>
      <left/>
      <right/>
      <top style="hair">
        <color indexed="64"/>
      </top>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110">
    <xf numFmtId="0" fontId="0" fillId="0" borderId="0" xfId="0" applyFill="1" applyBorder="1" applyAlignment="1">
      <alignment horizontal="left" vertical="top"/>
    </xf>
    <xf numFmtId="0" fontId="2" fillId="3" borderId="5" xfId="0" applyFont="1" applyFill="1" applyBorder="1" applyAlignment="1">
      <alignment horizontal="center" vertical="center"/>
    </xf>
    <xf numFmtId="0" fontId="2" fillId="3" borderId="0" xfId="0" applyFont="1" applyFill="1" applyBorder="1" applyAlignment="1">
      <alignment horizontal="left" vertical="center"/>
    </xf>
    <xf numFmtId="0" fontId="2" fillId="3" borderId="0" xfId="0" applyFont="1" applyFill="1" applyBorder="1" applyAlignment="1">
      <alignment horizontal="center" vertical="center"/>
    </xf>
    <xf numFmtId="0" fontId="2" fillId="3" borderId="6" xfId="0" applyFont="1" applyFill="1" applyBorder="1" applyAlignment="1">
      <alignment horizontal="center" vertical="center"/>
    </xf>
    <xf numFmtId="0" fontId="2" fillId="2" borderId="1" xfId="0" quotePrefix="1" applyFont="1" applyFill="1" applyBorder="1" applyAlignment="1">
      <alignment horizontal="center" vertical="center"/>
    </xf>
    <xf numFmtId="1" fontId="2" fillId="4" borderId="1" xfId="0" applyNumberFormat="1" applyFont="1" applyFill="1" applyBorder="1" applyAlignment="1">
      <alignment horizontal="center" vertical="center" shrinkToFit="1"/>
    </xf>
    <xf numFmtId="0" fontId="1" fillId="3" borderId="5" xfId="0" applyFont="1" applyFill="1" applyBorder="1" applyAlignment="1">
      <alignment horizontal="center" vertical="center" wrapText="1"/>
    </xf>
    <xf numFmtId="0" fontId="1" fillId="3" borderId="0" xfId="0" applyFont="1" applyFill="1" applyBorder="1" applyAlignment="1">
      <alignment horizontal="left" vertical="center" wrapText="1"/>
    </xf>
    <xf numFmtId="0" fontId="1" fillId="3" borderId="0" xfId="0" applyFont="1" applyFill="1" applyBorder="1" applyAlignment="1">
      <alignment horizontal="center" vertical="center" wrapText="1"/>
    </xf>
    <xf numFmtId="0" fontId="1" fillId="3" borderId="6" xfId="0" applyFont="1" applyFill="1" applyBorder="1" applyAlignment="1">
      <alignment horizontal="center" vertical="center" wrapText="1"/>
    </xf>
    <xf numFmtId="1" fontId="4" fillId="5" borderId="7" xfId="0" applyNumberFormat="1" applyFont="1" applyFill="1" applyBorder="1" applyAlignment="1">
      <alignment horizontal="center" vertical="center" shrinkToFit="1"/>
    </xf>
    <xf numFmtId="0" fontId="1" fillId="5" borderId="8" xfId="0" applyFont="1" applyFill="1" applyBorder="1" applyAlignment="1">
      <alignment horizontal="left" vertical="center" wrapText="1"/>
    </xf>
    <xf numFmtId="1" fontId="2" fillId="5" borderId="8" xfId="0" applyNumberFormat="1" applyFont="1" applyFill="1" applyBorder="1" applyAlignment="1">
      <alignment horizontal="center" vertical="center" shrinkToFit="1"/>
    </xf>
    <xf numFmtId="0" fontId="1" fillId="5" borderId="8" xfId="0" applyFont="1" applyFill="1" applyBorder="1" applyAlignment="1">
      <alignment horizontal="center" vertical="center" wrapText="1"/>
    </xf>
    <xf numFmtId="1" fontId="4" fillId="5" borderId="9" xfId="0" applyNumberFormat="1" applyFont="1" applyFill="1" applyBorder="1" applyAlignment="1">
      <alignment horizontal="center" vertical="center" shrinkToFit="1"/>
    </xf>
    <xf numFmtId="0" fontId="6" fillId="6" borderId="0" xfId="0" applyFont="1" applyFill="1" applyBorder="1" applyAlignment="1">
      <alignment horizontal="left" vertical="center" wrapText="1"/>
    </xf>
    <xf numFmtId="0" fontId="0" fillId="6" borderId="0" xfId="0" applyFill="1" applyBorder="1" applyAlignment="1">
      <alignment horizontal="left" vertical="top"/>
    </xf>
    <xf numFmtId="0" fontId="7" fillId="6" borderId="0" xfId="0" applyFont="1" applyFill="1" applyBorder="1" applyAlignment="1">
      <alignment horizontal="left" vertical="center" wrapText="1"/>
    </xf>
    <xf numFmtId="0" fontId="7" fillId="6" borderId="1" xfId="0" applyFont="1" applyFill="1" applyBorder="1" applyAlignment="1">
      <alignment vertical="center" wrapText="1"/>
    </xf>
    <xf numFmtId="0" fontId="6" fillId="6" borderId="1" xfId="0" applyFont="1" applyFill="1" applyBorder="1" applyAlignment="1">
      <alignment vertical="center" wrapText="1"/>
    </xf>
    <xf numFmtId="1" fontId="4" fillId="7" borderId="7" xfId="0" applyNumberFormat="1" applyFont="1" applyFill="1" applyBorder="1" applyAlignment="1">
      <alignment horizontal="center" vertical="center" shrinkToFit="1"/>
    </xf>
    <xf numFmtId="0" fontId="1" fillId="7" borderId="8" xfId="0" applyFont="1" applyFill="1" applyBorder="1" applyAlignment="1">
      <alignment horizontal="left" vertical="center" wrapText="1"/>
    </xf>
    <xf numFmtId="1" fontId="2" fillId="7" borderId="8" xfId="0" applyNumberFormat="1" applyFont="1" applyFill="1" applyBorder="1" applyAlignment="1">
      <alignment horizontal="center" vertical="center" shrinkToFit="1"/>
    </xf>
    <xf numFmtId="0" fontId="1" fillId="7" borderId="8" xfId="0" applyFont="1" applyFill="1" applyBorder="1" applyAlignment="1">
      <alignment horizontal="center" vertical="center" wrapText="1"/>
    </xf>
    <xf numFmtId="1" fontId="4" fillId="7" borderId="9" xfId="0" applyNumberFormat="1" applyFont="1" applyFill="1" applyBorder="1" applyAlignment="1">
      <alignment horizontal="center" vertical="center" shrinkToFit="1"/>
    </xf>
    <xf numFmtId="1" fontId="4" fillId="8" borderId="5" xfId="0" applyNumberFormat="1" applyFont="1" applyFill="1" applyBorder="1" applyAlignment="1">
      <alignment horizontal="center" vertical="center" shrinkToFit="1"/>
    </xf>
    <xf numFmtId="0" fontId="1" fillId="8" borderId="0" xfId="0" applyFont="1" applyFill="1" applyBorder="1" applyAlignment="1">
      <alignment horizontal="left" vertical="center" wrapText="1"/>
    </xf>
    <xf numFmtId="1" fontId="2" fillId="8" borderId="0" xfId="0" applyNumberFormat="1" applyFont="1" applyFill="1" applyBorder="1" applyAlignment="1">
      <alignment horizontal="center" vertical="center" shrinkToFit="1"/>
    </xf>
    <xf numFmtId="0" fontId="1" fillId="8" borderId="0" xfId="0" applyFont="1" applyFill="1" applyBorder="1" applyAlignment="1">
      <alignment horizontal="center" vertical="center" wrapText="1"/>
    </xf>
    <xf numFmtId="1" fontId="4" fillId="8" borderId="6" xfId="0" applyNumberFormat="1" applyFont="1" applyFill="1" applyBorder="1" applyAlignment="1">
      <alignment horizontal="center" vertical="center" shrinkToFit="1"/>
    </xf>
    <xf numFmtId="1" fontId="2" fillId="9" borderId="10" xfId="0" applyNumberFormat="1" applyFont="1" applyFill="1" applyBorder="1" applyAlignment="1">
      <alignment horizontal="center" vertical="center" shrinkToFit="1"/>
    </xf>
    <xf numFmtId="0" fontId="3" fillId="9" borderId="11" xfId="0" applyFont="1" applyFill="1" applyBorder="1" applyAlignment="1">
      <alignment horizontal="left" vertical="center" wrapText="1"/>
    </xf>
    <xf numFmtId="1" fontId="2" fillId="9" borderId="11" xfId="0" applyNumberFormat="1" applyFont="1" applyFill="1" applyBorder="1" applyAlignment="1">
      <alignment horizontal="center" vertical="center" shrinkToFit="1"/>
    </xf>
    <xf numFmtId="0" fontId="3" fillId="10" borderId="12" xfId="0" applyFont="1" applyFill="1" applyBorder="1" applyAlignment="1">
      <alignment horizontal="left" vertical="center" wrapText="1"/>
    </xf>
    <xf numFmtId="1" fontId="2" fillId="4" borderId="13" xfId="0" applyNumberFormat="1" applyFont="1" applyFill="1" applyBorder="1" applyAlignment="1">
      <alignment horizontal="center" vertical="center" shrinkToFit="1"/>
    </xf>
    <xf numFmtId="1" fontId="2" fillId="9" borderId="14" xfId="0" applyNumberFormat="1" applyFont="1" applyFill="1" applyBorder="1" applyAlignment="1">
      <alignment horizontal="center" vertical="center" shrinkToFit="1"/>
    </xf>
    <xf numFmtId="1" fontId="2" fillId="6" borderId="5" xfId="0" applyNumberFormat="1" applyFont="1" applyFill="1" applyBorder="1" applyAlignment="1">
      <alignment horizontal="center" vertical="center" shrinkToFit="1"/>
    </xf>
    <xf numFmtId="0" fontId="3" fillId="6" borderId="0" xfId="0" applyFont="1" applyFill="1" applyBorder="1" applyAlignment="1">
      <alignment horizontal="left" vertical="center" wrapText="1"/>
    </xf>
    <xf numFmtId="1" fontId="2" fillId="6" borderId="0" xfId="0" applyNumberFormat="1" applyFont="1" applyFill="1" applyBorder="1" applyAlignment="1">
      <alignment horizontal="center" vertical="center" shrinkToFit="1"/>
    </xf>
    <xf numFmtId="0" fontId="3" fillId="11" borderId="15" xfId="0" applyFont="1" applyFill="1" applyBorder="1" applyAlignment="1">
      <alignment horizontal="left" vertical="center" wrapText="1"/>
    </xf>
    <xf numFmtId="1" fontId="2" fillId="12" borderId="1" xfId="0" applyNumberFormat="1" applyFont="1" applyFill="1" applyBorder="1" applyAlignment="1">
      <alignment horizontal="center" vertical="center" shrinkToFit="1"/>
    </xf>
    <xf numFmtId="1" fontId="2" fillId="6" borderId="6" xfId="0" applyNumberFormat="1" applyFont="1" applyFill="1" applyBorder="1" applyAlignment="1">
      <alignment horizontal="center" vertical="center" shrinkToFit="1"/>
    </xf>
    <xf numFmtId="1" fontId="4" fillId="8" borderId="16" xfId="0" applyNumberFormat="1" applyFont="1" applyFill="1" applyBorder="1" applyAlignment="1">
      <alignment horizontal="center" vertical="center" shrinkToFit="1"/>
    </xf>
    <xf numFmtId="0" fontId="1" fillId="8" borderId="17" xfId="0" applyFont="1" applyFill="1" applyBorder="1" applyAlignment="1">
      <alignment horizontal="left" vertical="center" wrapText="1"/>
    </xf>
    <xf numFmtId="1" fontId="2" fillId="8" borderId="17" xfId="0" applyNumberFormat="1" applyFont="1" applyFill="1" applyBorder="1" applyAlignment="1">
      <alignment horizontal="center" vertical="center" shrinkToFit="1"/>
    </xf>
    <xf numFmtId="1" fontId="4" fillId="8" borderId="18" xfId="0" applyNumberFormat="1" applyFont="1" applyFill="1" applyBorder="1" applyAlignment="1">
      <alignment horizontal="center" vertical="center" shrinkToFit="1"/>
    </xf>
    <xf numFmtId="1" fontId="4" fillId="8" borderId="20" xfId="0" applyNumberFormat="1" applyFont="1" applyFill="1" applyBorder="1" applyAlignment="1">
      <alignment horizontal="center" vertical="center" shrinkToFit="1"/>
    </xf>
    <xf numFmtId="0" fontId="1" fillId="8" borderId="21" xfId="0" applyFont="1" applyFill="1" applyBorder="1" applyAlignment="1">
      <alignment horizontal="left" vertical="center" wrapText="1"/>
    </xf>
    <xf numFmtId="1" fontId="2" fillId="8" borderId="21" xfId="0" applyNumberFormat="1" applyFont="1" applyFill="1" applyBorder="1" applyAlignment="1">
      <alignment horizontal="center" vertical="center" shrinkToFit="1"/>
    </xf>
    <xf numFmtId="1" fontId="4" fillId="8" borderId="22" xfId="0" applyNumberFormat="1" applyFont="1" applyFill="1" applyBorder="1" applyAlignment="1">
      <alignment horizontal="center" vertical="center" shrinkToFit="1"/>
    </xf>
    <xf numFmtId="0" fontId="3" fillId="11" borderId="23" xfId="0" applyFont="1" applyFill="1" applyBorder="1" applyAlignment="1">
      <alignment horizontal="left" vertical="center" wrapText="1"/>
    </xf>
    <xf numFmtId="1" fontId="2" fillId="9" borderId="24" xfId="0" applyNumberFormat="1" applyFont="1" applyFill="1" applyBorder="1" applyAlignment="1">
      <alignment horizontal="center" vertical="center" shrinkToFit="1"/>
    </xf>
    <xf numFmtId="0" fontId="3" fillId="10" borderId="25" xfId="0" applyFont="1" applyFill="1" applyBorder="1" applyAlignment="1">
      <alignment horizontal="left" vertical="center" wrapText="1"/>
    </xf>
    <xf numFmtId="1" fontId="2" fillId="9" borderId="26" xfId="0" applyNumberFormat="1" applyFont="1" applyFill="1" applyBorder="1" applyAlignment="1">
      <alignment horizontal="center" vertical="center" shrinkToFit="1"/>
    </xf>
    <xf numFmtId="1" fontId="4" fillId="8" borderId="21" xfId="0" applyNumberFormat="1" applyFont="1" applyFill="1" applyBorder="1" applyAlignment="1">
      <alignment horizontal="center" vertical="center" shrinkToFit="1"/>
    </xf>
    <xf numFmtId="1" fontId="4" fillId="8" borderId="31" xfId="0" applyNumberFormat="1" applyFont="1" applyFill="1" applyBorder="1" applyAlignment="1">
      <alignment horizontal="center" vertical="center" shrinkToFit="1"/>
    </xf>
    <xf numFmtId="1" fontId="2" fillId="8" borderId="30" xfId="0" applyNumberFormat="1" applyFont="1" applyFill="1" applyBorder="1" applyAlignment="1">
      <alignment horizontal="center" vertical="center" shrinkToFit="1"/>
    </xf>
    <xf numFmtId="1" fontId="4" fillId="8" borderId="17" xfId="0" applyNumberFormat="1" applyFont="1" applyFill="1" applyBorder="1" applyAlignment="1">
      <alignment horizontal="center" vertical="center" shrinkToFit="1"/>
    </xf>
    <xf numFmtId="1" fontId="2" fillId="9" borderId="5" xfId="0" applyNumberFormat="1" applyFont="1" applyFill="1" applyBorder="1" applyAlignment="1">
      <alignment horizontal="center" vertical="center" shrinkToFit="1"/>
    </xf>
    <xf numFmtId="0" fontId="3" fillId="9" borderId="0" xfId="0" applyFont="1" applyFill="1" applyBorder="1" applyAlignment="1">
      <alignment horizontal="left" vertical="center" wrapText="1"/>
    </xf>
    <xf numFmtId="1" fontId="2" fillId="9" borderId="0" xfId="0" applyNumberFormat="1" applyFont="1" applyFill="1" applyBorder="1" applyAlignment="1">
      <alignment horizontal="center" vertical="center" shrinkToFit="1"/>
    </xf>
    <xf numFmtId="0" fontId="3" fillId="10" borderId="32"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8" borderId="17" xfId="0" applyFont="1" applyFill="1" applyBorder="1" applyAlignment="1">
      <alignment horizontal="center" vertical="center" wrapText="1"/>
    </xf>
    <xf numFmtId="1" fontId="2" fillId="9" borderId="33" xfId="0" applyNumberFormat="1" applyFont="1" applyFill="1" applyBorder="1" applyAlignment="1">
      <alignment horizontal="center" vertical="center" shrinkToFit="1"/>
    </xf>
    <xf numFmtId="1" fontId="2" fillId="6" borderId="20" xfId="0" applyNumberFormat="1" applyFont="1" applyFill="1" applyBorder="1" applyAlignment="1">
      <alignment horizontal="center" vertical="center" shrinkToFit="1"/>
    </xf>
    <xf numFmtId="1" fontId="2" fillId="6" borderId="21" xfId="0" applyNumberFormat="1" applyFont="1" applyFill="1" applyBorder="1" applyAlignment="1">
      <alignment horizontal="center" vertical="center" shrinkToFit="1"/>
    </xf>
    <xf numFmtId="0" fontId="3" fillId="10" borderId="34" xfId="0" applyFont="1" applyFill="1" applyBorder="1" applyAlignment="1">
      <alignment horizontal="left" vertical="center" wrapText="1"/>
    </xf>
    <xf numFmtId="1" fontId="2" fillId="6" borderId="35" xfId="0" applyNumberFormat="1" applyFont="1" applyFill="1" applyBorder="1" applyAlignment="1">
      <alignment horizontal="center" vertical="center" shrinkToFit="1"/>
    </xf>
    <xf numFmtId="0" fontId="3" fillId="6" borderId="36" xfId="0" applyFont="1" applyFill="1" applyBorder="1" applyAlignment="1">
      <alignment horizontal="left" vertical="center" wrapText="1"/>
    </xf>
    <xf numFmtId="1" fontId="2" fillId="6" borderId="36" xfId="0" applyNumberFormat="1" applyFont="1" applyFill="1" applyBorder="1" applyAlignment="1">
      <alignment horizontal="center" vertical="center" shrinkToFit="1"/>
    </xf>
    <xf numFmtId="0" fontId="3" fillId="11" borderId="37" xfId="0" applyFont="1" applyFill="1" applyBorder="1" applyAlignment="1">
      <alignment horizontal="left" vertical="center" wrapText="1"/>
    </xf>
    <xf numFmtId="1" fontId="2" fillId="9" borderId="38" xfId="0" applyNumberFormat="1" applyFont="1" applyFill="1" applyBorder="1" applyAlignment="1">
      <alignment horizontal="center" vertical="center" shrinkToFit="1"/>
    </xf>
    <xf numFmtId="0" fontId="3" fillId="9" borderId="39" xfId="0" applyFont="1" applyFill="1" applyBorder="1" applyAlignment="1">
      <alignment horizontal="left" vertical="center" wrapText="1"/>
    </xf>
    <xf numFmtId="1" fontId="2" fillId="9" borderId="39" xfId="0" applyNumberFormat="1" applyFont="1" applyFill="1" applyBorder="1" applyAlignment="1">
      <alignment horizontal="center" vertical="center" shrinkToFit="1"/>
    </xf>
    <xf numFmtId="0" fontId="3" fillId="10" borderId="40" xfId="0" applyFont="1" applyFill="1" applyBorder="1" applyAlignment="1">
      <alignment horizontal="left" vertical="center" wrapText="1"/>
    </xf>
    <xf numFmtId="1" fontId="2" fillId="12" borderId="34" xfId="0" applyNumberFormat="1" applyFont="1" applyFill="1" applyBorder="1" applyAlignment="1">
      <alignment horizontal="center" vertical="center" shrinkToFit="1"/>
    </xf>
    <xf numFmtId="1" fontId="2" fillId="9" borderId="41" xfId="0" applyNumberFormat="1" applyFont="1" applyFill="1" applyBorder="1" applyAlignment="1">
      <alignment horizontal="center" vertical="center" shrinkToFit="1"/>
    </xf>
    <xf numFmtId="0" fontId="3" fillId="9" borderId="42" xfId="0" applyFont="1" applyFill="1" applyBorder="1" applyAlignment="1">
      <alignment horizontal="left" vertical="center" wrapText="1"/>
    </xf>
    <xf numFmtId="1" fontId="2" fillId="9" borderId="42" xfId="0" applyNumberFormat="1" applyFont="1" applyFill="1" applyBorder="1" applyAlignment="1">
      <alignment horizontal="center" vertical="center" shrinkToFit="1"/>
    </xf>
    <xf numFmtId="0" fontId="3" fillId="10" borderId="15" xfId="0" applyFont="1" applyFill="1" applyBorder="1" applyAlignment="1">
      <alignment horizontal="left" vertical="center" wrapText="1"/>
    </xf>
    <xf numFmtId="1" fontId="2" fillId="4" borderId="19" xfId="0" applyNumberFormat="1" applyFont="1" applyFill="1" applyBorder="1" applyAlignment="1">
      <alignment horizontal="center" vertical="center" shrinkToFit="1"/>
    </xf>
    <xf numFmtId="0" fontId="10" fillId="6" borderId="0" xfId="0" applyFont="1" applyFill="1" applyBorder="1" applyAlignment="1">
      <alignment horizontal="left" vertical="top"/>
    </xf>
    <xf numFmtId="1" fontId="2" fillId="9" borderId="14" xfId="0" quotePrefix="1" applyNumberFormat="1" applyFont="1" applyFill="1" applyBorder="1" applyAlignment="1">
      <alignment horizontal="center" vertical="center" shrinkToFit="1"/>
    </xf>
    <xf numFmtId="1" fontId="2" fillId="6" borderId="6" xfId="0" quotePrefix="1" applyNumberFormat="1" applyFont="1" applyFill="1" applyBorder="1" applyAlignment="1">
      <alignment horizontal="center" vertical="center" shrinkToFit="1"/>
    </xf>
    <xf numFmtId="1" fontId="2" fillId="9" borderId="43" xfId="0" quotePrefix="1" applyNumberFormat="1" applyFont="1" applyFill="1" applyBorder="1" applyAlignment="1">
      <alignment horizontal="center" vertical="center" shrinkToFit="1"/>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3" fillId="8" borderId="27" xfId="0" applyFont="1" applyFill="1" applyBorder="1" applyAlignment="1">
      <alignment horizontal="left" vertical="center" wrapText="1"/>
    </xf>
    <xf numFmtId="0" fontId="3" fillId="8" borderId="28" xfId="0" applyFont="1" applyFill="1" applyBorder="1" applyAlignment="1">
      <alignment horizontal="left" vertical="center" wrapText="1"/>
    </xf>
    <xf numFmtId="0" fontId="3" fillId="8" borderId="29" xfId="0" applyFont="1" applyFill="1" applyBorder="1" applyAlignment="1">
      <alignment horizontal="left" vertical="center" wrapText="1"/>
    </xf>
    <xf numFmtId="0" fontId="3" fillId="8" borderId="5" xfId="0" applyFont="1" applyFill="1" applyBorder="1" applyAlignment="1">
      <alignment horizontal="left" vertical="center" wrapText="1"/>
    </xf>
    <xf numFmtId="0" fontId="3" fillId="8" borderId="0" xfId="0" applyFont="1" applyFill="1" applyBorder="1" applyAlignment="1">
      <alignment horizontal="left" vertical="center" wrapText="1"/>
    </xf>
    <xf numFmtId="0" fontId="3" fillId="8" borderId="6" xfId="0" applyFont="1" applyFill="1" applyBorder="1" applyAlignment="1">
      <alignment horizontal="left" vertical="center" wrapText="1"/>
    </xf>
    <xf numFmtId="1" fontId="2" fillId="8" borderId="20" xfId="0" applyNumberFormat="1" applyFont="1" applyFill="1" applyBorder="1" applyAlignment="1">
      <alignment horizontal="left" vertical="center" shrinkToFit="1"/>
    </xf>
    <xf numFmtId="1" fontId="2" fillId="8" borderId="21" xfId="0" applyNumberFormat="1" applyFont="1" applyFill="1" applyBorder="1" applyAlignment="1">
      <alignment horizontal="left" vertical="center" shrinkToFit="1"/>
    </xf>
    <xf numFmtId="1" fontId="2" fillId="8" borderId="22" xfId="0" applyNumberFormat="1" applyFont="1" applyFill="1" applyBorder="1" applyAlignment="1">
      <alignment horizontal="left" vertical="center" shrinkToFit="1"/>
    </xf>
    <xf numFmtId="1" fontId="2" fillId="8" borderId="20" xfId="0" applyNumberFormat="1" applyFont="1" applyFill="1" applyBorder="1" applyAlignment="1">
      <alignment horizontal="left" vertical="center" wrapText="1" shrinkToFit="1"/>
    </xf>
    <xf numFmtId="1" fontId="2" fillId="8" borderId="21" xfId="0" applyNumberFormat="1" applyFont="1" applyFill="1" applyBorder="1" applyAlignment="1">
      <alignment horizontal="left" vertical="center" wrapText="1" shrinkToFit="1"/>
    </xf>
    <xf numFmtId="1" fontId="2" fillId="8" borderId="22" xfId="0" applyNumberFormat="1" applyFont="1" applyFill="1" applyBorder="1" applyAlignment="1">
      <alignment horizontal="left" vertical="center" wrapText="1" shrinkToFit="1"/>
    </xf>
    <xf numFmtId="1" fontId="2" fillId="9" borderId="43" xfId="0" applyNumberFormat="1" applyFont="1" applyFill="1" applyBorder="1" applyAlignment="1">
      <alignment horizontal="center" vertical="center" shrinkToFit="1"/>
    </xf>
    <xf numFmtId="0" fontId="1" fillId="13" borderId="7" xfId="0" applyFont="1" applyFill="1" applyBorder="1" applyAlignment="1">
      <alignment horizontal="center" vertical="center" wrapText="1"/>
    </xf>
    <xf numFmtId="0" fontId="11" fillId="13" borderId="8" xfId="0" applyFont="1" applyFill="1" applyBorder="1" applyAlignment="1">
      <alignment horizontal="center" vertical="center" wrapText="1"/>
    </xf>
    <xf numFmtId="0" fontId="1" fillId="13" borderId="9" xfId="0" applyFont="1" applyFill="1" applyBorder="1" applyAlignment="1">
      <alignment horizontal="center" vertical="center" wrapText="1"/>
    </xf>
    <xf numFmtId="1" fontId="10" fillId="6" borderId="0" xfId="0" applyNumberFormat="1" applyFont="1" applyFill="1" applyBorder="1" applyAlignment="1">
      <alignment horizontal="left" vertical="top"/>
    </xf>
    <xf numFmtId="0" fontId="3" fillId="10" borderId="44" xfId="0" applyFont="1" applyFill="1" applyBorder="1" applyAlignment="1">
      <alignment horizontal="left" vertical="center" wrapText="1"/>
    </xf>
    <xf numFmtId="1" fontId="2" fillId="9" borderId="45" xfId="0" applyNumberFormat="1" applyFont="1" applyFill="1" applyBorder="1" applyAlignment="1">
      <alignment horizontal="center" vertical="center" shrinkToFit="1"/>
    </xf>
    <xf numFmtId="1" fontId="2" fillId="4" borderId="46" xfId="0" applyNumberFormat="1" applyFont="1" applyFill="1" applyBorder="1" applyAlignment="1">
      <alignment horizontal="center" vertical="center" shrinkToFit="1"/>
    </xf>
  </cellXfs>
  <cellStyles count="1">
    <cellStyle name="Standard" xfId="0" builtinId="0"/>
  </cellStyles>
  <dxfs count="3">
    <dxf>
      <font>
        <b/>
        <i val="0"/>
        <color theme="1"/>
      </font>
      <numFmt numFmtId="0" formatCode="General"/>
      <fill>
        <patternFill>
          <bgColor rgb="FF00FF00"/>
        </patternFill>
      </fill>
    </dxf>
    <dxf>
      <font>
        <b/>
        <i val="0"/>
        <color theme="1"/>
      </font>
      <numFmt numFmtId="0" formatCode="General"/>
      <fill>
        <patternFill>
          <bgColor rgb="FF00FF00"/>
        </patternFill>
      </fill>
    </dxf>
    <dxf>
      <font>
        <b/>
        <i val="0"/>
        <color rgb="FFFF0000"/>
      </font>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workbookViewId="0">
      <selection activeCell="A7" sqref="A7"/>
    </sheetView>
  </sheetViews>
  <sheetFormatPr baseColWidth="10" defaultColWidth="8.83203125" defaultRowHeight="12.75" x14ac:dyDescent="0.2"/>
  <cols>
    <col min="1" max="1" width="206.83203125" customWidth="1"/>
  </cols>
  <sheetData>
    <row r="1" spans="1:25" ht="15" x14ac:dyDescent="0.2">
      <c r="A1" s="16" t="s">
        <v>50</v>
      </c>
      <c r="B1" s="17"/>
      <c r="C1" s="17"/>
      <c r="D1" s="17"/>
      <c r="E1" s="17"/>
      <c r="F1" s="17"/>
      <c r="G1" s="17"/>
      <c r="H1" s="17"/>
      <c r="I1" s="17"/>
      <c r="J1" s="17"/>
      <c r="K1" s="17"/>
      <c r="L1" s="17"/>
      <c r="M1" s="17"/>
      <c r="N1" s="17"/>
      <c r="O1" s="17"/>
      <c r="P1" s="17"/>
      <c r="Q1" s="17"/>
      <c r="R1" s="17"/>
      <c r="S1" s="17"/>
      <c r="T1" s="17"/>
      <c r="U1" s="17"/>
      <c r="V1" s="17"/>
      <c r="W1" s="17"/>
      <c r="X1" s="17"/>
      <c r="Y1" s="17"/>
    </row>
    <row r="2" spans="1:25" ht="14.25" x14ac:dyDescent="0.2">
      <c r="A2" s="18"/>
      <c r="B2" s="17"/>
      <c r="C2" s="17"/>
      <c r="D2" s="17"/>
      <c r="E2" s="17"/>
      <c r="F2" s="17"/>
      <c r="G2" s="17"/>
      <c r="H2" s="17"/>
      <c r="I2" s="17"/>
      <c r="J2" s="17"/>
      <c r="K2" s="17"/>
      <c r="L2" s="17"/>
      <c r="M2" s="17"/>
      <c r="N2" s="17"/>
      <c r="O2" s="17"/>
      <c r="P2" s="17"/>
      <c r="Q2" s="17"/>
      <c r="R2" s="17"/>
      <c r="S2" s="17"/>
      <c r="T2" s="17"/>
      <c r="U2" s="17"/>
      <c r="V2" s="17"/>
      <c r="W2" s="17"/>
      <c r="X2" s="17"/>
      <c r="Y2" s="17"/>
    </row>
    <row r="3" spans="1:25" ht="14.25" x14ac:dyDescent="0.2">
      <c r="A3" s="18" t="s">
        <v>51</v>
      </c>
      <c r="B3" s="17"/>
      <c r="C3" s="17"/>
      <c r="D3" s="17"/>
      <c r="E3" s="17"/>
      <c r="F3" s="17"/>
      <c r="G3" s="17"/>
      <c r="H3" s="17"/>
      <c r="I3" s="17"/>
      <c r="J3" s="17"/>
      <c r="K3" s="17"/>
      <c r="L3" s="17"/>
      <c r="M3" s="17"/>
      <c r="N3" s="17"/>
      <c r="O3" s="17"/>
      <c r="P3" s="17"/>
      <c r="Q3" s="17"/>
      <c r="R3" s="17"/>
      <c r="S3" s="17"/>
      <c r="T3" s="17"/>
      <c r="U3" s="17"/>
      <c r="V3" s="17"/>
      <c r="W3" s="17"/>
      <c r="X3" s="17"/>
      <c r="Y3" s="17"/>
    </row>
    <row r="4" spans="1:25" ht="14.25" x14ac:dyDescent="0.2">
      <c r="A4" s="18"/>
      <c r="B4" s="17"/>
      <c r="C4" s="17"/>
      <c r="D4" s="17"/>
      <c r="E4" s="17"/>
      <c r="F4" s="17"/>
      <c r="G4" s="17"/>
      <c r="H4" s="17"/>
      <c r="I4" s="17"/>
      <c r="J4" s="17"/>
      <c r="K4" s="17"/>
      <c r="L4" s="17"/>
      <c r="M4" s="17"/>
      <c r="N4" s="17"/>
      <c r="O4" s="17"/>
      <c r="P4" s="17"/>
      <c r="Q4" s="17"/>
      <c r="R4" s="17"/>
      <c r="S4" s="17"/>
      <c r="T4" s="17"/>
      <c r="U4" s="17"/>
      <c r="V4" s="17"/>
      <c r="W4" s="17"/>
      <c r="X4" s="17"/>
      <c r="Y4" s="17"/>
    </row>
    <row r="5" spans="1:25" ht="87" customHeight="1" x14ac:dyDescent="0.2">
      <c r="A5" s="19" t="s">
        <v>87</v>
      </c>
      <c r="B5" s="17"/>
      <c r="C5" s="17"/>
      <c r="D5" s="17"/>
      <c r="E5" s="17"/>
      <c r="F5" s="17"/>
      <c r="G5" s="17"/>
      <c r="H5" s="17"/>
      <c r="I5" s="17"/>
      <c r="J5" s="17"/>
      <c r="K5" s="17"/>
      <c r="L5" s="17"/>
      <c r="M5" s="17"/>
      <c r="N5" s="17"/>
      <c r="O5" s="17"/>
      <c r="P5" s="17"/>
      <c r="Q5" s="17"/>
      <c r="R5" s="17"/>
      <c r="S5" s="17"/>
      <c r="T5" s="17"/>
      <c r="U5" s="17"/>
      <c r="V5" s="17"/>
      <c r="W5" s="17"/>
      <c r="X5" s="17"/>
      <c r="Y5" s="17"/>
    </row>
    <row r="6" spans="1:25" ht="74.25" customHeight="1" x14ac:dyDescent="0.2">
      <c r="A6" s="19" t="s">
        <v>88</v>
      </c>
      <c r="B6" s="17"/>
      <c r="C6" s="17"/>
      <c r="D6" s="17"/>
      <c r="E6" s="17"/>
      <c r="F6" s="17"/>
      <c r="G6" s="17"/>
      <c r="H6" s="17"/>
      <c r="I6" s="17"/>
      <c r="J6" s="17"/>
      <c r="K6" s="17"/>
      <c r="L6" s="17"/>
      <c r="M6" s="17"/>
      <c r="N6" s="17"/>
      <c r="O6" s="17"/>
      <c r="P6" s="17"/>
      <c r="Q6" s="17"/>
      <c r="R6" s="17"/>
      <c r="S6" s="17"/>
      <c r="T6" s="17"/>
      <c r="U6" s="17"/>
      <c r="V6" s="17"/>
      <c r="W6" s="17"/>
      <c r="X6" s="17"/>
      <c r="Y6" s="17"/>
    </row>
    <row r="7" spans="1:25" ht="87" customHeight="1" x14ac:dyDescent="0.2">
      <c r="A7" s="20" t="s">
        <v>89</v>
      </c>
      <c r="B7" s="17"/>
      <c r="C7" s="17"/>
      <c r="D7" s="17"/>
      <c r="E7" s="17"/>
      <c r="F7" s="17"/>
      <c r="G7" s="17"/>
      <c r="H7" s="17"/>
      <c r="I7" s="17"/>
      <c r="J7" s="17"/>
      <c r="K7" s="17"/>
      <c r="L7" s="17"/>
      <c r="M7" s="17"/>
      <c r="N7" s="17"/>
      <c r="O7" s="17"/>
      <c r="P7" s="17"/>
      <c r="Q7" s="17"/>
      <c r="R7" s="17"/>
      <c r="S7" s="17"/>
      <c r="T7" s="17"/>
      <c r="U7" s="17"/>
      <c r="V7" s="17"/>
      <c r="W7" s="17"/>
      <c r="X7" s="17"/>
      <c r="Y7" s="17"/>
    </row>
    <row r="8" spans="1:25" ht="59.25" customHeight="1" x14ac:dyDescent="0.2">
      <c r="A8" s="20" t="s">
        <v>90</v>
      </c>
      <c r="B8" s="17"/>
      <c r="C8" s="17"/>
      <c r="D8" s="17"/>
      <c r="E8" s="17"/>
      <c r="F8" s="17"/>
      <c r="G8" s="17"/>
      <c r="H8" s="17"/>
      <c r="I8" s="17"/>
      <c r="J8" s="17"/>
      <c r="K8" s="17"/>
      <c r="L8" s="17"/>
      <c r="M8" s="17"/>
      <c r="N8" s="17"/>
      <c r="O8" s="17"/>
      <c r="P8" s="17"/>
      <c r="Q8" s="17"/>
      <c r="R8" s="17"/>
      <c r="S8" s="17"/>
      <c r="T8" s="17"/>
      <c r="U8" s="17"/>
      <c r="V8" s="17"/>
      <c r="W8" s="17"/>
      <c r="X8" s="17"/>
      <c r="Y8" s="17"/>
    </row>
    <row r="9" spans="1:25" ht="54.75" customHeight="1" x14ac:dyDescent="0.2">
      <c r="A9" s="19" t="s">
        <v>91</v>
      </c>
      <c r="B9" s="17"/>
      <c r="C9" s="17"/>
      <c r="D9" s="17"/>
      <c r="E9" s="17"/>
      <c r="F9" s="17"/>
      <c r="G9" s="17"/>
      <c r="H9" s="17"/>
      <c r="I9" s="17"/>
      <c r="J9" s="17"/>
      <c r="K9" s="17"/>
      <c r="L9" s="17"/>
      <c r="M9" s="17"/>
      <c r="N9" s="17"/>
      <c r="O9" s="17"/>
      <c r="P9" s="17"/>
      <c r="Q9" s="17"/>
      <c r="R9" s="17"/>
      <c r="S9" s="17"/>
      <c r="T9" s="17"/>
      <c r="U9" s="17"/>
      <c r="V9" s="17"/>
      <c r="W9" s="17"/>
      <c r="X9" s="17"/>
      <c r="Y9" s="17"/>
    </row>
    <row r="10" spans="1:25" ht="12" customHeight="1" x14ac:dyDescent="0.2">
      <c r="A10" s="17"/>
      <c r="B10" s="17"/>
      <c r="C10" s="17"/>
      <c r="D10" s="17"/>
      <c r="E10" s="17"/>
      <c r="F10" s="17"/>
      <c r="G10" s="17"/>
      <c r="H10" s="17"/>
      <c r="I10" s="17"/>
      <c r="J10" s="17"/>
      <c r="K10" s="17"/>
      <c r="L10" s="17"/>
      <c r="M10" s="17"/>
      <c r="N10" s="17"/>
      <c r="O10" s="17"/>
      <c r="P10" s="17"/>
      <c r="Q10" s="17"/>
      <c r="R10" s="17"/>
      <c r="S10" s="17"/>
      <c r="T10" s="17"/>
      <c r="U10" s="17"/>
      <c r="V10" s="17"/>
      <c r="W10" s="17"/>
      <c r="X10" s="17"/>
      <c r="Y10" s="17"/>
    </row>
    <row r="11" spans="1:25" ht="12" customHeight="1" x14ac:dyDescent="0.2">
      <c r="A11" s="17"/>
      <c r="B11" s="17"/>
      <c r="C11" s="17"/>
      <c r="D11" s="17"/>
      <c r="E11" s="17"/>
      <c r="F11" s="17"/>
      <c r="G11" s="17"/>
      <c r="H11" s="17"/>
      <c r="I11" s="17"/>
      <c r="J11" s="17"/>
      <c r="K11" s="17"/>
      <c r="L11" s="17"/>
      <c r="M11" s="17"/>
      <c r="N11" s="17"/>
      <c r="O11" s="17"/>
      <c r="P11" s="17"/>
      <c r="Q11" s="17"/>
      <c r="R11" s="17"/>
      <c r="S11" s="17"/>
      <c r="T11" s="17"/>
      <c r="U11" s="17"/>
      <c r="V11" s="17"/>
      <c r="W11" s="17"/>
      <c r="X11" s="17"/>
      <c r="Y11" s="17"/>
    </row>
    <row r="12" spans="1:25" ht="12" customHeight="1" x14ac:dyDescent="0.2">
      <c r="A12" s="17"/>
      <c r="B12" s="17"/>
      <c r="C12" s="17"/>
      <c r="D12" s="17"/>
      <c r="E12" s="17"/>
      <c r="F12" s="17"/>
      <c r="G12" s="17"/>
      <c r="H12" s="17"/>
      <c r="I12" s="17"/>
      <c r="J12" s="17"/>
      <c r="K12" s="17"/>
      <c r="L12" s="17"/>
      <c r="M12" s="17"/>
      <c r="N12" s="17"/>
      <c r="O12" s="17"/>
      <c r="P12" s="17"/>
      <c r="Q12" s="17"/>
      <c r="R12" s="17"/>
      <c r="S12" s="17"/>
      <c r="T12" s="17"/>
      <c r="U12" s="17"/>
      <c r="V12" s="17"/>
      <c r="W12" s="17"/>
      <c r="X12" s="17"/>
      <c r="Y12" s="17"/>
    </row>
    <row r="13" spans="1:25" ht="12" customHeight="1" x14ac:dyDescent="0.2">
      <c r="A13" s="17"/>
      <c r="B13" s="17"/>
      <c r="C13" s="17"/>
      <c r="D13" s="17"/>
      <c r="E13" s="17"/>
      <c r="F13" s="17"/>
      <c r="G13" s="17"/>
      <c r="H13" s="17"/>
      <c r="I13" s="17"/>
      <c r="J13" s="17"/>
      <c r="K13" s="17"/>
      <c r="L13" s="17"/>
      <c r="M13" s="17"/>
      <c r="N13" s="17"/>
      <c r="O13" s="17"/>
      <c r="P13" s="17"/>
      <c r="Q13" s="17"/>
      <c r="R13" s="17"/>
      <c r="S13" s="17"/>
      <c r="T13" s="17"/>
      <c r="U13" s="17"/>
      <c r="V13" s="17"/>
      <c r="W13" s="17"/>
      <c r="X13" s="17"/>
      <c r="Y13" s="17"/>
    </row>
    <row r="14" spans="1:25" ht="12" customHeight="1" x14ac:dyDescent="0.2">
      <c r="A14" s="17"/>
      <c r="B14" s="17"/>
      <c r="C14" s="17"/>
      <c r="D14" s="17"/>
      <c r="E14" s="17"/>
      <c r="F14" s="17"/>
      <c r="G14" s="17"/>
      <c r="H14" s="17"/>
      <c r="I14" s="17"/>
      <c r="J14" s="17"/>
      <c r="K14" s="17"/>
      <c r="L14" s="17"/>
      <c r="M14" s="17"/>
      <c r="N14" s="17"/>
      <c r="O14" s="17"/>
      <c r="P14" s="17"/>
      <c r="Q14" s="17"/>
      <c r="R14" s="17"/>
      <c r="S14" s="17"/>
      <c r="T14" s="17"/>
      <c r="U14" s="17"/>
      <c r="V14" s="17"/>
      <c r="W14" s="17"/>
      <c r="X14" s="17"/>
      <c r="Y14" s="17"/>
    </row>
    <row r="15" spans="1:25" ht="12" customHeight="1" x14ac:dyDescent="0.2">
      <c r="A15" s="17"/>
      <c r="B15" s="17"/>
      <c r="C15" s="17"/>
      <c r="D15" s="17"/>
      <c r="E15" s="17"/>
      <c r="F15" s="17"/>
      <c r="G15" s="17"/>
      <c r="H15" s="17"/>
      <c r="I15" s="17"/>
      <c r="J15" s="17"/>
      <c r="K15" s="17"/>
      <c r="L15" s="17"/>
      <c r="M15" s="17"/>
      <c r="N15" s="17"/>
      <c r="O15" s="17"/>
      <c r="P15" s="17"/>
      <c r="Q15" s="17"/>
      <c r="R15" s="17"/>
      <c r="S15" s="17"/>
      <c r="T15" s="17"/>
      <c r="U15" s="17"/>
      <c r="V15" s="17"/>
      <c r="W15" s="17"/>
      <c r="X15" s="17"/>
      <c r="Y15" s="17"/>
    </row>
    <row r="16" spans="1:25" ht="12" customHeight="1" x14ac:dyDescent="0.2">
      <c r="A16" s="17"/>
      <c r="B16" s="17"/>
      <c r="C16" s="17"/>
      <c r="D16" s="17"/>
      <c r="E16" s="17"/>
      <c r="F16" s="17"/>
      <c r="G16" s="17"/>
      <c r="H16" s="17"/>
      <c r="I16" s="17"/>
      <c r="J16" s="17"/>
      <c r="K16" s="17"/>
      <c r="L16" s="17"/>
      <c r="M16" s="17"/>
      <c r="N16" s="17"/>
      <c r="O16" s="17"/>
      <c r="P16" s="17"/>
      <c r="Q16" s="17"/>
      <c r="R16" s="17"/>
      <c r="S16" s="17"/>
      <c r="T16" s="17"/>
      <c r="U16" s="17"/>
      <c r="V16" s="17"/>
      <c r="W16" s="17"/>
      <c r="X16" s="17"/>
      <c r="Y16" s="17"/>
    </row>
    <row r="17" spans="1:25" ht="12" customHeight="1" x14ac:dyDescent="0.2">
      <c r="A17" s="17"/>
      <c r="B17" s="17"/>
      <c r="C17" s="17"/>
      <c r="D17" s="17"/>
      <c r="E17" s="17"/>
      <c r="F17" s="17"/>
      <c r="G17" s="17"/>
      <c r="H17" s="17"/>
      <c r="I17" s="17"/>
      <c r="J17" s="17"/>
      <c r="K17" s="17"/>
      <c r="L17" s="17"/>
      <c r="M17" s="17"/>
      <c r="N17" s="17"/>
      <c r="O17" s="17"/>
      <c r="P17" s="17"/>
      <c r="Q17" s="17"/>
      <c r="R17" s="17"/>
      <c r="S17" s="17"/>
      <c r="T17" s="17"/>
      <c r="U17" s="17"/>
      <c r="V17" s="17"/>
      <c r="W17" s="17"/>
      <c r="X17" s="17"/>
      <c r="Y17" s="17"/>
    </row>
    <row r="18" spans="1:25" ht="12" customHeight="1" x14ac:dyDescent="0.2">
      <c r="A18" s="17"/>
      <c r="B18" s="17"/>
      <c r="C18" s="17"/>
      <c r="D18" s="17"/>
      <c r="E18" s="17"/>
      <c r="F18" s="17"/>
      <c r="G18" s="17"/>
      <c r="H18" s="17"/>
      <c r="I18" s="17"/>
      <c r="J18" s="17"/>
      <c r="K18" s="17"/>
      <c r="L18" s="17"/>
      <c r="M18" s="17"/>
      <c r="N18" s="17"/>
      <c r="O18" s="17"/>
      <c r="P18" s="17"/>
      <c r="Q18" s="17"/>
      <c r="R18" s="17"/>
      <c r="S18" s="17"/>
      <c r="T18" s="17"/>
      <c r="U18" s="17"/>
      <c r="V18" s="17"/>
      <c r="W18" s="17"/>
      <c r="X18" s="17"/>
      <c r="Y18" s="17"/>
    </row>
    <row r="19" spans="1:25" ht="12" customHeight="1" x14ac:dyDescent="0.2">
      <c r="A19" s="17"/>
      <c r="B19" s="17"/>
      <c r="C19" s="17"/>
      <c r="D19" s="17"/>
      <c r="E19" s="17"/>
      <c r="F19" s="17"/>
      <c r="G19" s="17"/>
      <c r="H19" s="17"/>
      <c r="I19" s="17"/>
      <c r="J19" s="17"/>
      <c r="K19" s="17"/>
      <c r="L19" s="17"/>
      <c r="M19" s="17"/>
      <c r="N19" s="17"/>
      <c r="O19" s="17"/>
      <c r="P19" s="17"/>
      <c r="Q19" s="17"/>
      <c r="R19" s="17"/>
      <c r="S19" s="17"/>
      <c r="T19" s="17"/>
      <c r="U19" s="17"/>
      <c r="V19" s="17"/>
      <c r="W19" s="17"/>
      <c r="X19" s="17"/>
      <c r="Y19" s="17"/>
    </row>
    <row r="20" spans="1:25" ht="12" customHeight="1" x14ac:dyDescent="0.2">
      <c r="A20" s="17"/>
      <c r="B20" s="17"/>
      <c r="C20" s="17"/>
      <c r="D20" s="17"/>
      <c r="E20" s="17"/>
      <c r="F20" s="17"/>
      <c r="G20" s="17"/>
      <c r="H20" s="17"/>
      <c r="I20" s="17"/>
      <c r="J20" s="17"/>
      <c r="K20" s="17"/>
      <c r="L20" s="17"/>
      <c r="M20" s="17"/>
      <c r="N20" s="17"/>
      <c r="O20" s="17"/>
      <c r="P20" s="17"/>
      <c r="Q20" s="17"/>
      <c r="R20" s="17"/>
      <c r="S20" s="17"/>
      <c r="T20" s="17"/>
      <c r="U20" s="17"/>
      <c r="V20" s="17"/>
      <c r="W20" s="17"/>
      <c r="X20" s="17"/>
      <c r="Y20" s="17"/>
    </row>
    <row r="21" spans="1:25" ht="12" customHeight="1" x14ac:dyDescent="0.2">
      <c r="A21" s="17"/>
      <c r="B21" s="17"/>
      <c r="C21" s="17"/>
      <c r="D21" s="17"/>
      <c r="E21" s="17"/>
      <c r="F21" s="17"/>
      <c r="G21" s="17"/>
      <c r="H21" s="17"/>
      <c r="I21" s="17"/>
      <c r="J21" s="17"/>
      <c r="K21" s="17"/>
      <c r="L21" s="17"/>
      <c r="M21" s="17"/>
      <c r="N21" s="17"/>
      <c r="O21" s="17"/>
      <c r="P21" s="17"/>
      <c r="Q21" s="17"/>
      <c r="R21" s="17"/>
      <c r="S21" s="17"/>
      <c r="T21" s="17"/>
      <c r="U21" s="17"/>
      <c r="V21" s="17"/>
      <c r="W21" s="17"/>
      <c r="X21" s="17"/>
      <c r="Y21" s="17"/>
    </row>
    <row r="22" spans="1:25" ht="12" customHeight="1" x14ac:dyDescent="0.2">
      <c r="A22" s="17"/>
      <c r="B22" s="17"/>
      <c r="C22" s="17"/>
      <c r="D22" s="17"/>
      <c r="E22" s="17"/>
      <c r="F22" s="17"/>
      <c r="G22" s="17"/>
      <c r="H22" s="17"/>
      <c r="I22" s="17"/>
      <c r="J22" s="17"/>
      <c r="K22" s="17"/>
      <c r="L22" s="17"/>
      <c r="M22" s="17"/>
      <c r="N22" s="17"/>
      <c r="O22" s="17"/>
      <c r="P22" s="17"/>
      <c r="Q22" s="17"/>
      <c r="R22" s="17"/>
      <c r="S22" s="17"/>
      <c r="T22" s="17"/>
      <c r="U22" s="17"/>
      <c r="V22" s="17"/>
      <c r="W22" s="17"/>
      <c r="X22" s="17"/>
      <c r="Y22" s="17"/>
    </row>
    <row r="23" spans="1:25" ht="12" customHeight="1" x14ac:dyDescent="0.2">
      <c r="A23" s="17"/>
      <c r="B23" s="17"/>
      <c r="C23" s="17"/>
      <c r="D23" s="17"/>
      <c r="E23" s="17"/>
      <c r="F23" s="17"/>
      <c r="G23" s="17"/>
      <c r="H23" s="17"/>
      <c r="I23" s="17"/>
      <c r="J23" s="17"/>
      <c r="K23" s="17"/>
      <c r="L23" s="17"/>
      <c r="M23" s="17"/>
      <c r="N23" s="17"/>
      <c r="O23" s="17"/>
      <c r="P23" s="17"/>
      <c r="Q23" s="17"/>
      <c r="R23" s="17"/>
      <c r="S23" s="17"/>
      <c r="T23" s="17"/>
      <c r="U23" s="17"/>
      <c r="V23" s="17"/>
      <c r="W23" s="17"/>
      <c r="X23" s="17"/>
      <c r="Y23" s="17"/>
    </row>
    <row r="24" spans="1:25" ht="12" customHeight="1" x14ac:dyDescent="0.2">
      <c r="A24" s="17"/>
      <c r="B24" s="17"/>
      <c r="C24" s="17"/>
      <c r="D24" s="17"/>
      <c r="E24" s="17"/>
      <c r="F24" s="17"/>
      <c r="G24" s="17"/>
      <c r="H24" s="17"/>
      <c r="I24" s="17"/>
      <c r="J24" s="17"/>
      <c r="K24" s="17"/>
      <c r="L24" s="17"/>
      <c r="M24" s="17"/>
      <c r="N24" s="17"/>
      <c r="O24" s="17"/>
      <c r="P24" s="17"/>
      <c r="Q24" s="17"/>
      <c r="R24" s="17"/>
      <c r="S24" s="17"/>
      <c r="T24" s="17"/>
      <c r="U24" s="17"/>
      <c r="V24" s="17"/>
      <c r="W24" s="17"/>
      <c r="X24" s="17"/>
      <c r="Y24" s="17"/>
    </row>
    <row r="25" spans="1:25" ht="12" customHeight="1" x14ac:dyDescent="0.2">
      <c r="A25" s="17"/>
      <c r="B25" s="17"/>
      <c r="C25" s="17"/>
      <c r="D25" s="17"/>
      <c r="E25" s="17"/>
      <c r="F25" s="17"/>
      <c r="G25" s="17"/>
      <c r="H25" s="17"/>
      <c r="I25" s="17"/>
      <c r="J25" s="17"/>
      <c r="K25" s="17"/>
      <c r="L25" s="17"/>
      <c r="M25" s="17"/>
      <c r="N25" s="17"/>
      <c r="O25" s="17"/>
      <c r="P25" s="17"/>
      <c r="Q25" s="17"/>
      <c r="R25" s="17"/>
      <c r="S25" s="17"/>
      <c r="T25" s="17"/>
      <c r="U25" s="17"/>
      <c r="V25" s="17"/>
      <c r="W25" s="17"/>
      <c r="X25" s="17"/>
      <c r="Y25" s="17"/>
    </row>
    <row r="26" spans="1:25" ht="12" customHeight="1" x14ac:dyDescent="0.2">
      <c r="A26" s="17"/>
      <c r="B26" s="17"/>
      <c r="C26" s="17"/>
      <c r="D26" s="17"/>
      <c r="E26" s="17"/>
      <c r="F26" s="17"/>
      <c r="G26" s="17"/>
      <c r="H26" s="17"/>
      <c r="I26" s="17"/>
      <c r="J26" s="17"/>
      <c r="K26" s="17"/>
      <c r="L26" s="17"/>
      <c r="M26" s="17"/>
      <c r="N26" s="17"/>
      <c r="O26" s="17"/>
      <c r="P26" s="17"/>
      <c r="Q26" s="17"/>
      <c r="R26" s="17"/>
      <c r="S26" s="17"/>
      <c r="T26" s="17"/>
      <c r="U26" s="17"/>
      <c r="V26" s="17"/>
      <c r="W26" s="17"/>
      <c r="X26" s="17"/>
      <c r="Y26" s="17"/>
    </row>
    <row r="27" spans="1:25" ht="12" customHeight="1" x14ac:dyDescent="0.2">
      <c r="A27" s="17"/>
      <c r="B27" s="17"/>
      <c r="C27" s="17"/>
      <c r="D27" s="17"/>
      <c r="E27" s="17"/>
      <c r="F27" s="17"/>
      <c r="G27" s="17"/>
      <c r="H27" s="17"/>
      <c r="I27" s="17"/>
      <c r="J27" s="17"/>
      <c r="K27" s="17"/>
      <c r="L27" s="17"/>
      <c r="M27" s="17"/>
      <c r="N27" s="17"/>
      <c r="O27" s="17"/>
      <c r="P27" s="17"/>
      <c r="Q27" s="17"/>
      <c r="R27" s="17"/>
      <c r="S27" s="17"/>
      <c r="T27" s="17"/>
      <c r="U27" s="17"/>
      <c r="V27" s="17"/>
      <c r="W27" s="17"/>
      <c r="X27" s="17"/>
      <c r="Y27" s="17"/>
    </row>
    <row r="28" spans="1:25" ht="12" customHeight="1" x14ac:dyDescent="0.2">
      <c r="A28" s="17"/>
      <c r="B28" s="17"/>
      <c r="C28" s="17"/>
      <c r="D28" s="17"/>
      <c r="E28" s="17"/>
      <c r="F28" s="17"/>
      <c r="G28" s="17"/>
      <c r="H28" s="17"/>
      <c r="I28" s="17"/>
      <c r="J28" s="17"/>
      <c r="K28" s="17"/>
      <c r="L28" s="17"/>
      <c r="M28" s="17"/>
      <c r="N28" s="17"/>
      <c r="O28" s="17"/>
      <c r="P28" s="17"/>
      <c r="Q28" s="17"/>
      <c r="R28" s="17"/>
      <c r="S28" s="17"/>
      <c r="T28" s="17"/>
      <c r="U28" s="17"/>
      <c r="V28" s="17"/>
      <c r="W28" s="17"/>
      <c r="X28" s="17"/>
      <c r="Y28" s="17"/>
    </row>
    <row r="29" spans="1:25" ht="12" customHeight="1" x14ac:dyDescent="0.2">
      <c r="A29" s="17"/>
      <c r="B29" s="17"/>
      <c r="C29" s="17"/>
      <c r="D29" s="17"/>
      <c r="E29" s="17"/>
      <c r="F29" s="17"/>
      <c r="G29" s="17"/>
      <c r="H29" s="17"/>
      <c r="I29" s="17"/>
      <c r="J29" s="17"/>
      <c r="K29" s="17"/>
      <c r="L29" s="17"/>
      <c r="M29" s="17"/>
      <c r="N29" s="17"/>
      <c r="O29" s="17"/>
      <c r="P29" s="17"/>
      <c r="Q29" s="17"/>
      <c r="R29" s="17"/>
      <c r="S29" s="17"/>
      <c r="T29" s="17"/>
      <c r="U29" s="17"/>
      <c r="V29" s="17"/>
      <c r="W29" s="17"/>
      <c r="X29" s="17"/>
      <c r="Y29" s="17"/>
    </row>
    <row r="30" spans="1:25" ht="12" customHeight="1" x14ac:dyDescent="0.2">
      <c r="A30" s="17"/>
      <c r="B30" s="17"/>
      <c r="C30" s="17"/>
      <c r="D30" s="17"/>
      <c r="E30" s="17"/>
      <c r="F30" s="17"/>
      <c r="G30" s="17"/>
      <c r="H30" s="17"/>
      <c r="I30" s="17"/>
      <c r="J30" s="17"/>
      <c r="K30" s="17"/>
      <c r="L30" s="17"/>
      <c r="M30" s="17"/>
      <c r="N30" s="17"/>
      <c r="O30" s="17"/>
      <c r="P30" s="17"/>
      <c r="Q30" s="17"/>
      <c r="R30" s="17"/>
      <c r="S30" s="17"/>
      <c r="T30" s="17"/>
      <c r="U30" s="17"/>
      <c r="V30" s="17"/>
      <c r="W30" s="17"/>
      <c r="X30" s="17"/>
      <c r="Y30" s="17"/>
    </row>
    <row r="31" spans="1:25" ht="12" customHeight="1" x14ac:dyDescent="0.2">
      <c r="A31" s="17"/>
      <c r="B31" s="17"/>
      <c r="C31" s="17"/>
      <c r="D31" s="17"/>
      <c r="E31" s="17"/>
      <c r="F31" s="17"/>
      <c r="G31" s="17"/>
      <c r="H31" s="17"/>
      <c r="I31" s="17"/>
      <c r="J31" s="17"/>
      <c r="K31" s="17"/>
      <c r="L31" s="17"/>
      <c r="M31" s="17"/>
      <c r="N31" s="17"/>
      <c r="O31" s="17"/>
      <c r="P31" s="17"/>
      <c r="Q31" s="17"/>
      <c r="R31" s="17"/>
      <c r="S31" s="17"/>
      <c r="T31" s="17"/>
      <c r="U31" s="17"/>
      <c r="V31" s="17"/>
      <c r="W31" s="17"/>
      <c r="X31" s="17"/>
      <c r="Y31" s="17"/>
    </row>
    <row r="32" spans="1:25" ht="12" customHeight="1" x14ac:dyDescent="0.2">
      <c r="A32" s="17"/>
      <c r="B32" s="17"/>
      <c r="C32" s="17"/>
      <c r="D32" s="17"/>
      <c r="E32" s="17"/>
      <c r="F32" s="17"/>
      <c r="G32" s="17"/>
      <c r="H32" s="17"/>
      <c r="I32" s="17"/>
      <c r="J32" s="17"/>
      <c r="K32" s="17"/>
      <c r="L32" s="17"/>
      <c r="M32" s="17"/>
      <c r="N32" s="17"/>
      <c r="O32" s="17"/>
      <c r="P32" s="17"/>
      <c r="Q32" s="17"/>
      <c r="R32" s="17"/>
      <c r="S32" s="17"/>
      <c r="T32" s="17"/>
      <c r="U32" s="17"/>
      <c r="V32" s="17"/>
      <c r="W32" s="17"/>
      <c r="X32" s="17"/>
      <c r="Y32" s="17"/>
    </row>
    <row r="33" spans="1:25" ht="12" customHeight="1" x14ac:dyDescent="0.2">
      <c r="A33" s="17"/>
      <c r="B33" s="17"/>
      <c r="C33" s="17"/>
      <c r="D33" s="17"/>
      <c r="E33" s="17"/>
      <c r="F33" s="17"/>
      <c r="G33" s="17"/>
      <c r="H33" s="17"/>
      <c r="I33" s="17"/>
      <c r="J33" s="17"/>
      <c r="K33" s="17"/>
      <c r="L33" s="17"/>
      <c r="M33" s="17"/>
      <c r="N33" s="17"/>
      <c r="O33" s="17"/>
      <c r="P33" s="17"/>
      <c r="Q33" s="17"/>
      <c r="R33" s="17"/>
      <c r="S33" s="17"/>
      <c r="T33" s="17"/>
      <c r="U33" s="17"/>
      <c r="V33" s="17"/>
      <c r="W33" s="17"/>
      <c r="X33" s="17"/>
      <c r="Y33" s="17"/>
    </row>
    <row r="34" spans="1:25" ht="12" customHeight="1" x14ac:dyDescent="0.2">
      <c r="A34" s="17"/>
      <c r="B34" s="17"/>
      <c r="C34" s="17"/>
      <c r="D34" s="17"/>
      <c r="E34" s="17"/>
      <c r="F34" s="17"/>
      <c r="G34" s="17"/>
      <c r="H34" s="17"/>
      <c r="I34" s="17"/>
      <c r="J34" s="17"/>
      <c r="K34" s="17"/>
      <c r="L34" s="17"/>
      <c r="M34" s="17"/>
      <c r="N34" s="17"/>
      <c r="O34" s="17"/>
      <c r="P34" s="17"/>
      <c r="Q34" s="17"/>
      <c r="R34" s="17"/>
      <c r="S34" s="17"/>
      <c r="T34" s="17"/>
      <c r="U34" s="17"/>
      <c r="V34" s="17"/>
      <c r="W34" s="17"/>
      <c r="X34" s="17"/>
      <c r="Y34" s="17"/>
    </row>
    <row r="35" spans="1:25" ht="12" customHeight="1" x14ac:dyDescent="0.2">
      <c r="A35" s="17"/>
      <c r="B35" s="17"/>
      <c r="C35" s="17"/>
      <c r="D35" s="17"/>
      <c r="E35" s="17"/>
      <c r="F35" s="17"/>
      <c r="G35" s="17"/>
      <c r="H35" s="17"/>
      <c r="I35" s="17"/>
      <c r="J35" s="17"/>
      <c r="K35" s="17"/>
      <c r="L35" s="17"/>
      <c r="M35" s="17"/>
      <c r="N35" s="17"/>
      <c r="O35" s="17"/>
      <c r="P35" s="17"/>
      <c r="Q35" s="17"/>
      <c r="R35" s="17"/>
      <c r="S35" s="17"/>
      <c r="T35" s="17"/>
      <c r="U35" s="17"/>
      <c r="V35" s="17"/>
      <c r="W35" s="17"/>
      <c r="X35" s="17"/>
      <c r="Y35" s="17"/>
    </row>
    <row r="36" spans="1:25" ht="12" customHeight="1" x14ac:dyDescent="0.2">
      <c r="A36" s="17"/>
      <c r="B36" s="17"/>
      <c r="C36" s="17"/>
      <c r="D36" s="17"/>
      <c r="E36" s="17"/>
      <c r="F36" s="17"/>
      <c r="G36" s="17"/>
      <c r="H36" s="17"/>
      <c r="I36" s="17"/>
      <c r="J36" s="17"/>
      <c r="K36" s="17"/>
      <c r="L36" s="17"/>
      <c r="M36" s="17"/>
      <c r="N36" s="17"/>
      <c r="O36" s="17"/>
      <c r="P36" s="17"/>
      <c r="Q36" s="17"/>
      <c r="R36" s="17"/>
      <c r="S36" s="17"/>
      <c r="T36" s="17"/>
      <c r="U36" s="17"/>
      <c r="V36" s="17"/>
      <c r="W36" s="17"/>
      <c r="X36" s="17"/>
      <c r="Y36" s="17"/>
    </row>
    <row r="37" spans="1:25" ht="12" customHeight="1" x14ac:dyDescent="0.2">
      <c r="A37" s="17"/>
      <c r="B37" s="17"/>
      <c r="C37" s="17"/>
      <c r="D37" s="17"/>
      <c r="E37" s="17"/>
      <c r="F37" s="17"/>
      <c r="G37" s="17"/>
      <c r="H37" s="17"/>
      <c r="I37" s="17"/>
      <c r="J37" s="17"/>
      <c r="K37" s="17"/>
      <c r="L37" s="17"/>
      <c r="M37" s="17"/>
      <c r="N37" s="17"/>
      <c r="O37" s="17"/>
      <c r="P37" s="17"/>
      <c r="Q37" s="17"/>
      <c r="R37" s="17"/>
      <c r="S37" s="17"/>
      <c r="T37" s="17"/>
      <c r="U37" s="17"/>
      <c r="V37" s="17"/>
      <c r="W37" s="17"/>
      <c r="X37" s="17"/>
      <c r="Y37" s="17"/>
    </row>
    <row r="38" spans="1:25" ht="12" customHeight="1" x14ac:dyDescent="0.2">
      <c r="A38" s="17"/>
      <c r="B38" s="17"/>
      <c r="C38" s="17"/>
      <c r="D38" s="17"/>
      <c r="E38" s="17"/>
      <c r="F38" s="17"/>
      <c r="G38" s="17"/>
      <c r="H38" s="17"/>
      <c r="I38" s="17"/>
      <c r="J38" s="17"/>
      <c r="K38" s="17"/>
      <c r="L38" s="17"/>
      <c r="M38" s="17"/>
      <c r="N38" s="17"/>
      <c r="O38" s="17"/>
      <c r="P38" s="17"/>
      <c r="Q38" s="17"/>
      <c r="R38" s="17"/>
      <c r="S38" s="17"/>
      <c r="T38" s="17"/>
      <c r="U38" s="17"/>
      <c r="V38" s="17"/>
      <c r="W38" s="17"/>
      <c r="X38" s="17"/>
      <c r="Y38" s="17"/>
    </row>
    <row r="39" spans="1:25" ht="12" customHeight="1" x14ac:dyDescent="0.2">
      <c r="A39" s="17"/>
      <c r="B39" s="17"/>
      <c r="C39" s="17"/>
      <c r="D39" s="17"/>
      <c r="E39" s="17"/>
      <c r="F39" s="17"/>
      <c r="G39" s="17"/>
      <c r="H39" s="17"/>
      <c r="I39" s="17"/>
      <c r="J39" s="17"/>
      <c r="K39" s="17"/>
      <c r="L39" s="17"/>
      <c r="M39" s="17"/>
      <c r="N39" s="17"/>
      <c r="O39" s="17"/>
      <c r="P39" s="17"/>
      <c r="Q39" s="17"/>
      <c r="R39" s="17"/>
      <c r="S39" s="17"/>
      <c r="T39" s="17"/>
      <c r="U39" s="17"/>
      <c r="V39" s="17"/>
      <c r="W39" s="17"/>
      <c r="X39" s="17"/>
      <c r="Y39" s="17"/>
    </row>
    <row r="40" spans="1:25" ht="12" customHeight="1" x14ac:dyDescent="0.2">
      <c r="A40" s="17"/>
      <c r="B40" s="17"/>
      <c r="C40" s="17"/>
      <c r="D40" s="17"/>
      <c r="E40" s="17"/>
      <c r="F40" s="17"/>
      <c r="G40" s="17"/>
      <c r="H40" s="17"/>
      <c r="I40" s="17"/>
      <c r="J40" s="17"/>
      <c r="K40" s="17"/>
      <c r="L40" s="17"/>
      <c r="M40" s="17"/>
      <c r="N40" s="17"/>
      <c r="O40" s="17"/>
      <c r="P40" s="17"/>
      <c r="Q40" s="17"/>
      <c r="R40" s="17"/>
      <c r="S40" s="17"/>
      <c r="T40" s="17"/>
      <c r="U40" s="17"/>
      <c r="V40" s="17"/>
      <c r="W40" s="17"/>
      <c r="X40" s="17"/>
      <c r="Y40" s="17"/>
    </row>
    <row r="41" spans="1:25" ht="12" customHeight="1" x14ac:dyDescent="0.2">
      <c r="A41" s="17"/>
      <c r="B41" s="17"/>
      <c r="C41" s="17"/>
      <c r="D41" s="17"/>
      <c r="E41" s="17"/>
      <c r="F41" s="17"/>
      <c r="G41" s="17"/>
      <c r="H41" s="17"/>
      <c r="I41" s="17"/>
      <c r="J41" s="17"/>
      <c r="K41" s="17"/>
      <c r="L41" s="17"/>
      <c r="M41" s="17"/>
      <c r="N41" s="17"/>
      <c r="O41" s="17"/>
      <c r="P41" s="17"/>
      <c r="Q41" s="17"/>
      <c r="R41" s="17"/>
      <c r="S41" s="17"/>
      <c r="T41" s="17"/>
      <c r="U41" s="17"/>
      <c r="V41" s="17"/>
      <c r="W41" s="17"/>
      <c r="X41" s="17"/>
      <c r="Y41" s="17"/>
    </row>
    <row r="42" spans="1:25" ht="12" customHeight="1" x14ac:dyDescent="0.2">
      <c r="A42" s="17"/>
      <c r="B42" s="17"/>
      <c r="C42" s="17"/>
      <c r="D42" s="17"/>
      <c r="E42" s="17"/>
      <c r="F42" s="17"/>
      <c r="G42" s="17"/>
      <c r="H42" s="17"/>
      <c r="I42" s="17"/>
      <c r="J42" s="17"/>
      <c r="K42" s="17"/>
      <c r="L42" s="17"/>
      <c r="M42" s="17"/>
      <c r="N42" s="17"/>
      <c r="O42" s="17"/>
      <c r="P42" s="17"/>
      <c r="Q42" s="17"/>
      <c r="R42" s="17"/>
      <c r="S42" s="17"/>
      <c r="T42" s="17"/>
      <c r="U42" s="17"/>
      <c r="V42" s="17"/>
      <c r="W42" s="17"/>
      <c r="X42" s="17"/>
      <c r="Y42" s="17"/>
    </row>
    <row r="43" spans="1:25" ht="12" customHeight="1" x14ac:dyDescent="0.2">
      <c r="A43" s="17"/>
      <c r="B43" s="17"/>
      <c r="C43" s="17"/>
      <c r="D43" s="17"/>
      <c r="E43" s="17"/>
      <c r="F43" s="17"/>
      <c r="G43" s="17"/>
      <c r="H43" s="17"/>
      <c r="I43" s="17"/>
      <c r="J43" s="17"/>
      <c r="K43" s="17"/>
      <c r="L43" s="17"/>
      <c r="M43" s="17"/>
      <c r="N43" s="17"/>
      <c r="O43" s="17"/>
      <c r="P43" s="17"/>
      <c r="Q43" s="17"/>
      <c r="R43" s="17"/>
      <c r="S43" s="17"/>
      <c r="T43" s="17"/>
      <c r="U43" s="17"/>
      <c r="V43" s="17"/>
      <c r="W43" s="17"/>
      <c r="X43" s="17"/>
      <c r="Y43" s="17"/>
    </row>
    <row r="44" spans="1:25" ht="12" customHeight="1" x14ac:dyDescent="0.2">
      <c r="A44" s="17"/>
      <c r="B44" s="17"/>
      <c r="C44" s="17"/>
      <c r="D44" s="17"/>
      <c r="E44" s="17"/>
      <c r="F44" s="17"/>
      <c r="G44" s="17"/>
      <c r="H44" s="17"/>
      <c r="I44" s="17"/>
      <c r="J44" s="17"/>
      <c r="K44" s="17"/>
      <c r="L44" s="17"/>
      <c r="M44" s="17"/>
      <c r="N44" s="17"/>
      <c r="O44" s="17"/>
      <c r="P44" s="17"/>
      <c r="Q44" s="17"/>
      <c r="R44" s="17"/>
      <c r="S44" s="17"/>
      <c r="T44" s="17"/>
      <c r="U44" s="17"/>
      <c r="V44" s="17"/>
      <c r="W44" s="17"/>
      <c r="X44" s="17"/>
      <c r="Y44" s="17"/>
    </row>
    <row r="45" spans="1:25" ht="12" customHeight="1" x14ac:dyDescent="0.2">
      <c r="A45" s="17"/>
      <c r="B45" s="17"/>
      <c r="C45" s="17"/>
      <c r="D45" s="17"/>
      <c r="E45" s="17"/>
      <c r="F45" s="17"/>
      <c r="G45" s="17"/>
      <c r="H45" s="17"/>
      <c r="I45" s="17"/>
      <c r="J45" s="17"/>
      <c r="K45" s="17"/>
      <c r="L45" s="17"/>
      <c r="M45" s="17"/>
      <c r="N45" s="17"/>
      <c r="O45" s="17"/>
      <c r="P45" s="17"/>
      <c r="Q45" s="17"/>
      <c r="R45" s="17"/>
      <c r="S45" s="17"/>
      <c r="T45" s="17"/>
      <c r="U45" s="17"/>
      <c r="V45" s="17"/>
      <c r="W45" s="17"/>
      <c r="X45" s="17"/>
      <c r="Y45" s="17"/>
    </row>
    <row r="46" spans="1:25" ht="12" customHeight="1" x14ac:dyDescent="0.2">
      <c r="A46" s="17"/>
      <c r="B46" s="17"/>
      <c r="C46" s="17"/>
      <c r="D46" s="17"/>
      <c r="E46" s="17"/>
      <c r="F46" s="17"/>
      <c r="G46" s="17"/>
      <c r="H46" s="17"/>
      <c r="I46" s="17"/>
      <c r="J46" s="17"/>
      <c r="K46" s="17"/>
      <c r="L46" s="17"/>
      <c r="M46" s="17"/>
      <c r="N46" s="17"/>
      <c r="O46" s="17"/>
      <c r="P46" s="17"/>
      <c r="Q46" s="17"/>
      <c r="R46" s="17"/>
      <c r="S46" s="17"/>
      <c r="T46" s="17"/>
      <c r="U46" s="17"/>
      <c r="V46" s="17"/>
      <c r="W46" s="17"/>
      <c r="X46" s="17"/>
      <c r="Y46" s="17"/>
    </row>
    <row r="47" spans="1:25" ht="12" customHeight="1" x14ac:dyDescent="0.2">
      <c r="A47" s="17"/>
      <c r="B47" s="17"/>
      <c r="C47" s="17"/>
      <c r="D47" s="17"/>
      <c r="E47" s="17"/>
      <c r="F47" s="17"/>
      <c r="G47" s="17"/>
      <c r="H47" s="17"/>
      <c r="I47" s="17"/>
      <c r="J47" s="17"/>
      <c r="K47" s="17"/>
      <c r="L47" s="17"/>
      <c r="M47" s="17"/>
      <c r="N47" s="17"/>
      <c r="O47" s="17"/>
      <c r="P47" s="17"/>
      <c r="Q47" s="17"/>
      <c r="R47" s="17"/>
      <c r="S47" s="17"/>
      <c r="T47" s="17"/>
      <c r="U47" s="17"/>
      <c r="V47" s="17"/>
      <c r="W47" s="17"/>
      <c r="X47" s="17"/>
      <c r="Y47" s="17"/>
    </row>
    <row r="48" spans="1:25" ht="11.25" customHeight="1" x14ac:dyDescent="0.2">
      <c r="A48" s="17"/>
      <c r="B48" s="17"/>
      <c r="C48" s="17"/>
      <c r="D48" s="17"/>
      <c r="E48" s="17"/>
      <c r="F48" s="17"/>
      <c r="G48" s="17"/>
      <c r="H48" s="17"/>
      <c r="I48" s="17"/>
      <c r="J48" s="17"/>
      <c r="K48" s="17"/>
      <c r="L48" s="17"/>
      <c r="M48" s="17"/>
      <c r="N48" s="17"/>
      <c r="O48" s="17"/>
      <c r="P48" s="17"/>
      <c r="Q48" s="17"/>
      <c r="R48" s="17"/>
      <c r="S48" s="17"/>
      <c r="T48" s="17"/>
      <c r="U48" s="17"/>
      <c r="V48" s="17"/>
      <c r="W48" s="17"/>
      <c r="X48" s="17"/>
      <c r="Y48" s="17"/>
    </row>
    <row r="49" spans="1:25" ht="12" customHeight="1" x14ac:dyDescent="0.2">
      <c r="A49" s="17"/>
      <c r="B49" s="17"/>
      <c r="C49" s="17"/>
      <c r="D49" s="17"/>
      <c r="E49" s="17"/>
      <c r="F49" s="17"/>
      <c r="G49" s="17"/>
      <c r="H49" s="17"/>
      <c r="I49" s="17"/>
      <c r="J49" s="17"/>
      <c r="K49" s="17"/>
      <c r="L49" s="17"/>
      <c r="M49" s="17"/>
      <c r="N49" s="17"/>
      <c r="O49" s="17"/>
      <c r="P49" s="17"/>
      <c r="Q49" s="17"/>
      <c r="R49" s="17"/>
      <c r="S49" s="17"/>
      <c r="T49" s="17"/>
      <c r="U49" s="17"/>
      <c r="V49" s="17"/>
      <c r="W49" s="17"/>
      <c r="X49" s="17"/>
      <c r="Y49" s="17"/>
    </row>
    <row r="50" spans="1:25" ht="12" customHeight="1" x14ac:dyDescent="0.2">
      <c r="A50" s="17"/>
      <c r="B50" s="17"/>
      <c r="C50" s="17"/>
      <c r="D50" s="17"/>
      <c r="E50" s="17"/>
      <c r="F50" s="17"/>
      <c r="G50" s="17"/>
      <c r="H50" s="17"/>
      <c r="I50" s="17"/>
      <c r="J50" s="17"/>
      <c r="K50" s="17"/>
      <c r="L50" s="17"/>
      <c r="M50" s="17"/>
      <c r="N50" s="17"/>
      <c r="O50" s="17"/>
      <c r="P50" s="17"/>
      <c r="Q50" s="17"/>
      <c r="R50" s="17"/>
      <c r="S50" s="17"/>
      <c r="T50" s="17"/>
      <c r="U50" s="17"/>
      <c r="V50" s="17"/>
      <c r="W50" s="17"/>
      <c r="X50" s="17"/>
      <c r="Y50" s="17"/>
    </row>
    <row r="51" spans="1:25" ht="12.4" customHeight="1" x14ac:dyDescent="0.2">
      <c r="A51" s="17"/>
      <c r="B51" s="17"/>
      <c r="C51" s="17"/>
      <c r="D51" s="17"/>
      <c r="E51" s="17"/>
      <c r="F51" s="17"/>
      <c r="G51" s="17"/>
      <c r="H51" s="17"/>
      <c r="I51" s="17"/>
      <c r="J51" s="17"/>
      <c r="K51" s="17"/>
      <c r="L51" s="17"/>
      <c r="M51" s="17"/>
      <c r="N51" s="17"/>
      <c r="O51" s="17"/>
      <c r="P51" s="17"/>
      <c r="Q51" s="17"/>
      <c r="R51" s="17"/>
      <c r="S51" s="17"/>
      <c r="T51" s="17"/>
      <c r="U51" s="17"/>
      <c r="V51" s="17"/>
      <c r="W51" s="17"/>
      <c r="X51" s="17"/>
      <c r="Y51" s="17"/>
    </row>
    <row r="52" spans="1:25" x14ac:dyDescent="0.2">
      <c r="A52" s="17"/>
      <c r="B52" s="17"/>
      <c r="C52" s="17"/>
      <c r="D52" s="17"/>
      <c r="E52" s="17"/>
      <c r="F52" s="17"/>
      <c r="G52" s="17"/>
      <c r="H52" s="17"/>
      <c r="I52" s="17"/>
      <c r="J52" s="17"/>
      <c r="K52" s="17"/>
      <c r="L52" s="17"/>
      <c r="M52" s="17"/>
      <c r="N52" s="17"/>
      <c r="O52" s="17"/>
      <c r="P52" s="17"/>
      <c r="Q52" s="17"/>
      <c r="R52" s="17"/>
      <c r="S52" s="17"/>
      <c r="T52" s="17"/>
      <c r="U52" s="17"/>
      <c r="V52" s="17"/>
      <c r="W52" s="17"/>
      <c r="X52" s="17"/>
      <c r="Y52" s="1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33"/>
  <sheetViews>
    <sheetView tabSelected="1" workbookViewId="0">
      <selection activeCell="I70" sqref="I70"/>
    </sheetView>
  </sheetViews>
  <sheetFormatPr baseColWidth="10" defaultColWidth="8.83203125" defaultRowHeight="12.75" x14ac:dyDescent="0.2"/>
  <cols>
    <col min="1" max="1" width="6.83203125" bestFit="1" customWidth="1"/>
    <col min="2" max="2" width="30.5" customWidth="1"/>
    <col min="3" max="3" width="7" bestFit="1" customWidth="1"/>
    <col min="4" max="4" width="33.83203125" customWidth="1"/>
    <col min="5" max="5" width="11" customWidth="1"/>
    <col min="6" max="6" width="11.5" customWidth="1"/>
  </cols>
  <sheetData>
    <row r="1" spans="1:28" ht="15.75" x14ac:dyDescent="0.2">
      <c r="A1" s="87" t="s">
        <v>86</v>
      </c>
      <c r="B1" s="88"/>
      <c r="C1" s="88"/>
      <c r="D1" s="88"/>
      <c r="E1" s="88"/>
      <c r="F1" s="89"/>
      <c r="G1" s="17"/>
      <c r="H1" s="17"/>
      <c r="I1" s="17"/>
      <c r="J1" s="17"/>
      <c r="K1" s="17"/>
      <c r="L1" s="17"/>
      <c r="M1" s="17"/>
      <c r="N1" s="17"/>
      <c r="O1" s="17"/>
      <c r="P1" s="17"/>
      <c r="Q1" s="17"/>
      <c r="R1" s="17"/>
      <c r="S1" s="17"/>
      <c r="T1" s="17"/>
      <c r="U1" s="17"/>
      <c r="V1" s="17"/>
      <c r="W1" s="17"/>
      <c r="X1" s="17"/>
      <c r="Y1" s="17"/>
      <c r="Z1" s="17"/>
      <c r="AA1" s="17"/>
      <c r="AB1" s="17"/>
    </row>
    <row r="2" spans="1:28" x14ac:dyDescent="0.2">
      <c r="A2" s="1"/>
      <c r="B2" s="2"/>
      <c r="C2" s="3"/>
      <c r="D2" s="2"/>
      <c r="E2" s="3"/>
      <c r="F2" s="4"/>
      <c r="G2" s="17"/>
      <c r="H2" s="17"/>
      <c r="I2" s="17"/>
      <c r="J2" s="17"/>
      <c r="K2" s="17"/>
      <c r="L2" s="17"/>
      <c r="M2" s="17"/>
      <c r="N2" s="17"/>
      <c r="O2" s="17"/>
      <c r="P2" s="17"/>
      <c r="Q2" s="17"/>
      <c r="R2" s="17"/>
      <c r="S2" s="17"/>
      <c r="T2" s="17"/>
      <c r="U2" s="17"/>
      <c r="V2" s="17"/>
      <c r="W2" s="17"/>
      <c r="X2" s="17"/>
      <c r="Y2" s="17"/>
      <c r="Z2" s="17"/>
      <c r="AA2" s="17"/>
      <c r="AB2" s="17"/>
    </row>
    <row r="3" spans="1:28" x14ac:dyDescent="0.2">
      <c r="A3" s="1"/>
      <c r="B3" s="5" t="s">
        <v>76</v>
      </c>
      <c r="C3" s="3"/>
      <c r="D3" s="6" t="s">
        <v>77</v>
      </c>
      <c r="E3" s="3"/>
      <c r="F3" s="4"/>
      <c r="G3" s="17"/>
      <c r="H3" s="17"/>
      <c r="I3" s="17"/>
      <c r="J3" s="17"/>
      <c r="K3" s="17"/>
      <c r="L3" s="17"/>
      <c r="M3" s="17"/>
      <c r="N3" s="17"/>
      <c r="O3" s="17"/>
      <c r="P3" s="17"/>
      <c r="Q3" s="17"/>
      <c r="R3" s="17"/>
      <c r="S3" s="17"/>
      <c r="T3" s="17"/>
      <c r="U3" s="17"/>
      <c r="V3" s="17"/>
      <c r="W3" s="17"/>
      <c r="X3" s="17"/>
      <c r="Y3" s="17"/>
      <c r="Z3" s="17"/>
      <c r="AA3" s="17"/>
      <c r="AB3" s="17"/>
    </row>
    <row r="4" spans="1:28" ht="23.25" thickBot="1" x14ac:dyDescent="0.25">
      <c r="A4" s="7" t="s">
        <v>78</v>
      </c>
      <c r="B4" s="8" t="s">
        <v>79</v>
      </c>
      <c r="C4" s="9" t="s">
        <v>80</v>
      </c>
      <c r="D4" s="8" t="s">
        <v>81</v>
      </c>
      <c r="E4" s="9" t="s">
        <v>82</v>
      </c>
      <c r="F4" s="10" t="s">
        <v>83</v>
      </c>
      <c r="G4" s="17"/>
      <c r="H4" s="17"/>
      <c r="I4" s="17"/>
      <c r="J4" s="17"/>
      <c r="K4" s="17"/>
      <c r="L4" s="17"/>
      <c r="M4" s="17"/>
      <c r="N4" s="17"/>
      <c r="O4" s="17"/>
      <c r="P4" s="17"/>
      <c r="Q4" s="17"/>
      <c r="R4" s="17"/>
      <c r="S4" s="17"/>
      <c r="T4" s="17"/>
      <c r="U4" s="17"/>
      <c r="V4" s="17"/>
      <c r="W4" s="17"/>
      <c r="X4" s="17"/>
      <c r="Y4" s="17"/>
      <c r="Z4" s="17"/>
      <c r="AA4" s="17"/>
      <c r="AB4" s="17"/>
    </row>
    <row r="5" spans="1:28" ht="21.75" customHeight="1" thickBot="1" x14ac:dyDescent="0.25">
      <c r="A5" s="103"/>
      <c r="B5" s="104" t="str">
        <f>IF(G6&gt;=180,"Thesis Zulassung möglich - 180 CP (ohne Abschlussprüfung) vorhanden.","Thesis Zulassung nicht möglich - es fehlen "&amp;180-G6&amp;" CP bis zur möglichen Zulassung (180 CP)")</f>
        <v>Thesis Zulassung nicht möglich - es fehlen 180 CP bis zur möglichen Zulassung (180 CP)</v>
      </c>
      <c r="C5" s="104"/>
      <c r="D5" s="104"/>
      <c r="E5" s="104"/>
      <c r="F5" s="105"/>
      <c r="G5" s="17"/>
      <c r="H5" s="17"/>
      <c r="I5" s="17"/>
      <c r="J5" s="17"/>
      <c r="K5" s="17"/>
      <c r="L5" s="17"/>
      <c r="M5" s="17"/>
      <c r="N5" s="17"/>
      <c r="O5" s="17"/>
      <c r="P5" s="17"/>
      <c r="Q5" s="17"/>
      <c r="R5" s="17"/>
      <c r="S5" s="17"/>
      <c r="T5" s="17"/>
      <c r="U5" s="17"/>
      <c r="V5" s="17"/>
      <c r="W5" s="17"/>
      <c r="X5" s="17"/>
      <c r="Y5" s="17"/>
      <c r="Z5" s="17"/>
      <c r="AA5" s="17"/>
      <c r="AB5" s="17"/>
    </row>
    <row r="6" spans="1:28" ht="13.5" thickBot="1" x14ac:dyDescent="0.25">
      <c r="A6" s="11">
        <v>10</v>
      </c>
      <c r="B6" s="12" t="s">
        <v>84</v>
      </c>
      <c r="C6" s="13">
        <v>210</v>
      </c>
      <c r="D6" s="12"/>
      <c r="E6" s="14" t="str">
        <f>IF(F6=C6,"bestanden","PV")</f>
        <v>PV</v>
      </c>
      <c r="F6" s="15">
        <f>F80+F72+F54+F39+F22+F7</f>
        <v>0</v>
      </c>
      <c r="G6" s="106">
        <f>F7+F22+F39+F54+F72</f>
        <v>0</v>
      </c>
      <c r="H6" s="17"/>
      <c r="I6" s="17"/>
      <c r="J6" s="17"/>
      <c r="K6" s="17"/>
      <c r="L6" s="17"/>
      <c r="M6" s="17"/>
      <c r="N6" s="17"/>
      <c r="O6" s="17"/>
      <c r="P6" s="17"/>
      <c r="Q6" s="17"/>
      <c r="R6" s="17"/>
      <c r="S6" s="17"/>
      <c r="T6" s="17"/>
      <c r="U6" s="17"/>
      <c r="V6" s="17"/>
      <c r="W6" s="17"/>
      <c r="X6" s="17"/>
      <c r="Y6" s="17"/>
      <c r="Z6" s="17"/>
      <c r="AA6" s="17"/>
      <c r="AB6" s="17"/>
    </row>
    <row r="7" spans="1:28" ht="13.5" thickBot="1" x14ac:dyDescent="0.25">
      <c r="A7" s="11">
        <v>1000</v>
      </c>
      <c r="B7" s="12" t="s">
        <v>85</v>
      </c>
      <c r="C7" s="13">
        <v>54</v>
      </c>
      <c r="D7" s="12"/>
      <c r="E7" s="14" t="str">
        <f>IF(F7=C7,"bestanden","PV")</f>
        <v>PV</v>
      </c>
      <c r="F7" s="15">
        <f>F8</f>
        <v>0</v>
      </c>
      <c r="G7" s="17"/>
      <c r="H7" s="17"/>
      <c r="I7" s="17"/>
      <c r="J7" s="17"/>
      <c r="K7" s="17"/>
      <c r="L7" s="17"/>
      <c r="M7" s="17"/>
      <c r="N7" s="17"/>
      <c r="O7" s="17"/>
      <c r="P7" s="17"/>
      <c r="Q7" s="17"/>
      <c r="R7" s="17"/>
      <c r="S7" s="17"/>
      <c r="T7" s="17"/>
      <c r="U7" s="17"/>
      <c r="V7" s="17"/>
      <c r="W7" s="17"/>
      <c r="X7" s="17"/>
      <c r="Y7" s="17"/>
      <c r="Z7" s="17"/>
      <c r="AA7" s="17"/>
      <c r="AB7" s="17"/>
    </row>
    <row r="8" spans="1:28" ht="13.5" thickBot="1" x14ac:dyDescent="0.25">
      <c r="A8" s="21">
        <v>1100</v>
      </c>
      <c r="B8" s="22" t="s">
        <v>0</v>
      </c>
      <c r="C8" s="23">
        <v>54</v>
      </c>
      <c r="D8" s="22"/>
      <c r="E8" s="24" t="str">
        <f>IF(F8=C8,"bestanden","PV")</f>
        <v>PV</v>
      </c>
      <c r="F8" s="25">
        <f>F9+F12+F15+F18</f>
        <v>0</v>
      </c>
      <c r="G8" s="17"/>
      <c r="H8" s="17"/>
      <c r="I8" s="17"/>
      <c r="J8" s="17"/>
      <c r="K8" s="17"/>
      <c r="L8" s="17"/>
      <c r="M8" s="17"/>
      <c r="N8" s="17"/>
      <c r="O8" s="17"/>
      <c r="P8" s="17"/>
      <c r="Q8" s="17"/>
      <c r="R8" s="17"/>
      <c r="S8" s="17"/>
      <c r="T8" s="17"/>
      <c r="U8" s="17"/>
      <c r="V8" s="17"/>
      <c r="W8" s="17"/>
      <c r="X8" s="17"/>
      <c r="Y8" s="17"/>
      <c r="Z8" s="17"/>
      <c r="AA8" s="17"/>
      <c r="AB8" s="17"/>
    </row>
    <row r="9" spans="1:28" ht="12" customHeight="1" x14ac:dyDescent="0.2">
      <c r="A9" s="26">
        <v>101</v>
      </c>
      <c r="B9" s="27" t="s">
        <v>1</v>
      </c>
      <c r="C9" s="28">
        <v>12</v>
      </c>
      <c r="D9" s="27"/>
      <c r="E9" s="29" t="str">
        <f>IF(F9=C9,"bestanden","PV")</f>
        <v>PV</v>
      </c>
      <c r="F9" s="30">
        <f>SUM(F10:F11)</f>
        <v>0</v>
      </c>
      <c r="G9" s="17"/>
      <c r="H9" s="17"/>
      <c r="I9" s="17"/>
      <c r="J9" s="17"/>
      <c r="K9" s="17"/>
      <c r="L9" s="17"/>
      <c r="M9" s="17"/>
      <c r="N9" s="17"/>
      <c r="O9" s="17"/>
      <c r="P9" s="17"/>
      <c r="Q9" s="17"/>
      <c r="R9" s="17"/>
      <c r="S9" s="17"/>
      <c r="T9" s="17"/>
      <c r="U9" s="17"/>
      <c r="V9" s="17"/>
      <c r="W9" s="17"/>
      <c r="X9" s="17"/>
      <c r="Y9" s="17"/>
      <c r="Z9" s="17"/>
      <c r="AA9" s="17"/>
      <c r="AB9" s="17"/>
    </row>
    <row r="10" spans="1:28" ht="12" customHeight="1" x14ac:dyDescent="0.2">
      <c r="A10" s="31">
        <v>10111</v>
      </c>
      <c r="B10" s="32" t="s">
        <v>2</v>
      </c>
      <c r="C10" s="33">
        <v>6</v>
      </c>
      <c r="D10" s="34"/>
      <c r="E10" s="6" t="s">
        <v>92</v>
      </c>
      <c r="F10" s="36">
        <f>IF(E10&lt;&gt;"offen",C10,0)</f>
        <v>0</v>
      </c>
      <c r="G10" s="17"/>
      <c r="H10" s="17"/>
      <c r="I10" s="17"/>
      <c r="J10" s="17"/>
      <c r="K10" s="17"/>
      <c r="L10" s="17"/>
      <c r="M10" s="17"/>
      <c r="N10" s="17"/>
      <c r="O10" s="17"/>
      <c r="P10" s="17"/>
      <c r="Q10" s="17"/>
      <c r="R10" s="17"/>
      <c r="S10" s="17"/>
      <c r="T10" s="17"/>
      <c r="U10" s="17"/>
      <c r="V10" s="17"/>
      <c r="W10" s="17"/>
      <c r="X10" s="17"/>
      <c r="Y10" s="17"/>
      <c r="Z10" s="17"/>
      <c r="AA10" s="17"/>
      <c r="AB10" s="17"/>
    </row>
    <row r="11" spans="1:28" ht="12" customHeight="1" x14ac:dyDescent="0.2">
      <c r="A11" s="37">
        <v>10121</v>
      </c>
      <c r="B11" s="38" t="s">
        <v>3</v>
      </c>
      <c r="C11" s="39">
        <v>6</v>
      </c>
      <c r="D11" s="40"/>
      <c r="E11" s="41" t="s">
        <v>92</v>
      </c>
      <c r="F11" s="42">
        <f>IF(E11&lt;&gt;"offen",C11,0)</f>
        <v>0</v>
      </c>
      <c r="G11" s="17"/>
      <c r="H11" s="17"/>
      <c r="I11" s="17"/>
      <c r="J11" s="17"/>
      <c r="K11" s="17"/>
      <c r="L11" s="17"/>
      <c r="M11" s="17"/>
      <c r="N11" s="17"/>
      <c r="O11" s="17"/>
      <c r="P11" s="17"/>
      <c r="Q11" s="17"/>
      <c r="R11" s="17"/>
      <c r="S11" s="17"/>
      <c r="T11" s="17"/>
      <c r="U11" s="17"/>
      <c r="V11" s="17"/>
      <c r="W11" s="17"/>
      <c r="X11" s="17"/>
      <c r="Y11" s="17"/>
      <c r="Z11" s="17"/>
      <c r="AA11" s="17"/>
      <c r="AB11" s="17"/>
    </row>
    <row r="12" spans="1:28" ht="12" customHeight="1" x14ac:dyDescent="0.2">
      <c r="A12" s="43">
        <v>102</v>
      </c>
      <c r="B12" s="44" t="s">
        <v>4</v>
      </c>
      <c r="C12" s="45">
        <v>12</v>
      </c>
      <c r="D12" s="44"/>
      <c r="E12" s="64" t="str">
        <f>IF(F12=C12,"bestanden","PV")</f>
        <v>PV</v>
      </c>
      <c r="F12" s="46">
        <f>SUM(F13:F14)</f>
        <v>0</v>
      </c>
      <c r="G12" s="17"/>
      <c r="H12" s="17"/>
      <c r="I12" s="17"/>
      <c r="J12" s="17"/>
      <c r="K12" s="17"/>
      <c r="L12" s="17"/>
      <c r="M12" s="17"/>
      <c r="N12" s="17"/>
      <c r="O12" s="17"/>
      <c r="P12" s="17"/>
      <c r="Q12" s="17"/>
      <c r="R12" s="17"/>
      <c r="S12" s="17"/>
      <c r="T12" s="17"/>
      <c r="U12" s="17"/>
      <c r="V12" s="17"/>
      <c r="W12" s="17"/>
      <c r="X12" s="17"/>
      <c r="Y12" s="17"/>
      <c r="Z12" s="17"/>
      <c r="AA12" s="17"/>
      <c r="AB12" s="17"/>
    </row>
    <row r="13" spans="1:28" ht="12" customHeight="1" x14ac:dyDescent="0.2">
      <c r="A13" s="31">
        <v>10211</v>
      </c>
      <c r="B13" s="32" t="s">
        <v>5</v>
      </c>
      <c r="C13" s="33">
        <v>6</v>
      </c>
      <c r="D13" s="34"/>
      <c r="E13" s="6" t="s">
        <v>92</v>
      </c>
      <c r="F13" s="36">
        <f>IF(E13&lt;&gt;"offen",C13,0)</f>
        <v>0</v>
      </c>
      <c r="G13" s="17"/>
      <c r="H13" s="17"/>
      <c r="I13" s="17"/>
      <c r="J13" s="17"/>
      <c r="K13" s="17"/>
      <c r="L13" s="17"/>
      <c r="M13" s="17"/>
      <c r="N13" s="17"/>
      <c r="O13" s="17"/>
      <c r="P13" s="17"/>
      <c r="Q13" s="17"/>
      <c r="R13" s="17"/>
      <c r="S13" s="17"/>
      <c r="T13" s="17"/>
      <c r="U13" s="17"/>
      <c r="V13" s="17"/>
      <c r="W13" s="17"/>
      <c r="X13" s="17"/>
      <c r="Y13" s="17"/>
      <c r="Z13" s="17"/>
      <c r="AA13" s="17"/>
      <c r="AB13" s="17"/>
    </row>
    <row r="14" spans="1:28" ht="12" customHeight="1" x14ac:dyDescent="0.2">
      <c r="A14" s="37">
        <v>10221</v>
      </c>
      <c r="B14" s="38" t="s">
        <v>6</v>
      </c>
      <c r="C14" s="39">
        <v>6</v>
      </c>
      <c r="D14" s="40"/>
      <c r="E14" s="41" t="s">
        <v>92</v>
      </c>
      <c r="F14" s="42">
        <f>IF(E14&lt;&gt;"offen",C14,0)</f>
        <v>0</v>
      </c>
      <c r="G14" s="17"/>
      <c r="H14" s="17"/>
      <c r="I14" s="17"/>
      <c r="J14" s="17"/>
      <c r="K14" s="17"/>
      <c r="L14" s="17"/>
      <c r="M14" s="17"/>
      <c r="N14" s="17"/>
      <c r="O14" s="17"/>
      <c r="P14" s="17"/>
      <c r="Q14" s="17"/>
      <c r="R14" s="17"/>
      <c r="S14" s="17"/>
      <c r="T14" s="17"/>
      <c r="U14" s="17"/>
      <c r="V14" s="17"/>
      <c r="W14" s="17"/>
      <c r="X14" s="17"/>
      <c r="Y14" s="17"/>
      <c r="Z14" s="17"/>
      <c r="AA14" s="17"/>
      <c r="AB14" s="17"/>
    </row>
    <row r="15" spans="1:28" ht="12" customHeight="1" x14ac:dyDescent="0.2">
      <c r="A15" s="43">
        <v>103</v>
      </c>
      <c r="B15" s="44" t="s">
        <v>7</v>
      </c>
      <c r="C15" s="45">
        <v>12</v>
      </c>
      <c r="D15" s="44"/>
      <c r="E15" s="64" t="str">
        <f>IF(F15=C15,"bestanden","PV")</f>
        <v>PV</v>
      </c>
      <c r="F15" s="46">
        <f>SUM(F16:F17)</f>
        <v>0</v>
      </c>
      <c r="G15" s="17"/>
      <c r="H15" s="17"/>
      <c r="I15" s="17"/>
      <c r="J15" s="17"/>
      <c r="K15" s="17"/>
      <c r="L15" s="17"/>
      <c r="M15" s="17"/>
      <c r="N15" s="17"/>
      <c r="O15" s="17"/>
      <c r="P15" s="17"/>
      <c r="Q15" s="17"/>
      <c r="R15" s="17"/>
      <c r="S15" s="17"/>
      <c r="T15" s="17"/>
      <c r="U15" s="17"/>
      <c r="V15" s="17"/>
      <c r="W15" s="17"/>
      <c r="X15" s="17"/>
      <c r="Y15" s="17"/>
      <c r="Z15" s="17"/>
      <c r="AA15" s="17"/>
      <c r="AB15" s="17"/>
    </row>
    <row r="16" spans="1:28" ht="12" customHeight="1" x14ac:dyDescent="0.2">
      <c r="A16" s="31">
        <v>10311</v>
      </c>
      <c r="B16" s="32" t="s">
        <v>8</v>
      </c>
      <c r="C16" s="33">
        <v>6</v>
      </c>
      <c r="D16" s="34"/>
      <c r="E16" s="6" t="s">
        <v>92</v>
      </c>
      <c r="F16" s="36">
        <f>IF(E16&lt;&gt;"offen",C16,0)</f>
        <v>0</v>
      </c>
      <c r="G16" s="17"/>
      <c r="H16" s="17"/>
      <c r="I16" s="17"/>
      <c r="J16" s="17"/>
      <c r="K16" s="17"/>
      <c r="L16" s="17"/>
      <c r="M16" s="17"/>
      <c r="N16" s="17"/>
      <c r="O16" s="17"/>
      <c r="P16" s="17"/>
      <c r="Q16" s="17"/>
      <c r="R16" s="17"/>
      <c r="S16" s="17"/>
      <c r="T16" s="17"/>
      <c r="U16" s="17"/>
      <c r="V16" s="17"/>
      <c r="W16" s="17"/>
      <c r="X16" s="17"/>
      <c r="Y16" s="17"/>
      <c r="Z16" s="17"/>
      <c r="AA16" s="17"/>
      <c r="AB16" s="17"/>
    </row>
    <row r="17" spans="1:28" ht="12" customHeight="1" x14ac:dyDescent="0.2">
      <c r="A17" s="37">
        <v>10321</v>
      </c>
      <c r="B17" s="38" t="s">
        <v>9</v>
      </c>
      <c r="C17" s="39">
        <v>6</v>
      </c>
      <c r="D17" s="40"/>
      <c r="E17" s="41" t="s">
        <v>92</v>
      </c>
      <c r="F17" s="42">
        <f>IF(E17&lt;&gt;"offen",C17,0)</f>
        <v>0</v>
      </c>
      <c r="G17" s="17"/>
      <c r="H17" s="17"/>
      <c r="I17" s="17"/>
      <c r="J17" s="17"/>
      <c r="K17" s="17"/>
      <c r="L17" s="17"/>
      <c r="M17" s="17"/>
      <c r="N17" s="17"/>
      <c r="O17" s="17"/>
      <c r="P17" s="17"/>
      <c r="Q17" s="17"/>
      <c r="R17" s="17"/>
      <c r="S17" s="17"/>
      <c r="T17" s="17"/>
      <c r="U17" s="17"/>
      <c r="V17" s="17"/>
      <c r="W17" s="17"/>
      <c r="X17" s="17"/>
      <c r="Y17" s="17"/>
      <c r="Z17" s="17"/>
      <c r="AA17" s="17"/>
      <c r="AB17" s="17"/>
    </row>
    <row r="18" spans="1:28" ht="12" customHeight="1" x14ac:dyDescent="0.2">
      <c r="A18" s="43">
        <v>105</v>
      </c>
      <c r="B18" s="44" t="s">
        <v>10</v>
      </c>
      <c r="C18" s="45">
        <v>18</v>
      </c>
      <c r="D18" s="44"/>
      <c r="E18" s="64" t="str">
        <f>IF(F18=C18,"bestanden","PV")</f>
        <v>PV</v>
      </c>
      <c r="F18" s="46">
        <f>SUM(F19:F21)</f>
        <v>0</v>
      </c>
      <c r="G18" s="17"/>
      <c r="H18" s="17"/>
      <c r="I18" s="17"/>
      <c r="J18" s="17"/>
      <c r="K18" s="17"/>
      <c r="L18" s="17"/>
      <c r="M18" s="17"/>
      <c r="N18" s="17"/>
      <c r="O18" s="17"/>
      <c r="P18" s="17"/>
      <c r="Q18" s="17"/>
      <c r="R18" s="17"/>
      <c r="S18" s="17"/>
      <c r="T18" s="17"/>
      <c r="U18" s="17"/>
      <c r="V18" s="17"/>
      <c r="W18" s="17"/>
      <c r="X18" s="17"/>
      <c r="Y18" s="17"/>
      <c r="Z18" s="17"/>
      <c r="AA18" s="17"/>
      <c r="AB18" s="17"/>
    </row>
    <row r="19" spans="1:28" ht="12" customHeight="1" x14ac:dyDescent="0.2">
      <c r="A19" s="31">
        <v>10521</v>
      </c>
      <c r="B19" s="32" t="s">
        <v>11</v>
      </c>
      <c r="C19" s="33">
        <v>6</v>
      </c>
      <c r="D19" s="34"/>
      <c r="E19" s="6" t="s">
        <v>92</v>
      </c>
      <c r="F19" s="36">
        <f>IF(E19&lt;&gt;"offen",C19,0)</f>
        <v>0</v>
      </c>
      <c r="G19" s="17"/>
      <c r="H19" s="17"/>
      <c r="I19" s="17"/>
      <c r="J19" s="17"/>
      <c r="K19" s="17"/>
      <c r="L19" s="17"/>
      <c r="M19" s="17"/>
      <c r="N19" s="17"/>
      <c r="O19" s="17"/>
      <c r="P19" s="17"/>
      <c r="Q19" s="17"/>
      <c r="R19" s="17"/>
      <c r="S19" s="17"/>
      <c r="T19" s="17"/>
      <c r="U19" s="17"/>
      <c r="V19" s="17"/>
      <c r="W19" s="17"/>
      <c r="X19" s="17"/>
      <c r="Y19" s="17"/>
      <c r="Z19" s="17"/>
      <c r="AA19" s="17"/>
      <c r="AB19" s="17"/>
    </row>
    <row r="20" spans="1:28" ht="12" customHeight="1" x14ac:dyDescent="0.2">
      <c r="A20" s="37">
        <v>10531</v>
      </c>
      <c r="B20" s="38" t="s">
        <v>12</v>
      </c>
      <c r="C20" s="39">
        <v>6</v>
      </c>
      <c r="D20" s="40"/>
      <c r="E20" s="41" t="s">
        <v>92</v>
      </c>
      <c r="F20" s="42">
        <f>IF(E20&lt;&gt;"offen",C20,0)</f>
        <v>0</v>
      </c>
      <c r="G20" s="17"/>
      <c r="H20" s="17"/>
      <c r="I20" s="17"/>
      <c r="J20" s="17"/>
      <c r="K20" s="17"/>
      <c r="L20" s="17"/>
      <c r="M20" s="17"/>
      <c r="N20" s="17"/>
      <c r="O20" s="17"/>
      <c r="P20" s="17"/>
      <c r="Q20" s="17"/>
      <c r="R20" s="17"/>
      <c r="S20" s="17"/>
      <c r="T20" s="17"/>
      <c r="U20" s="17"/>
      <c r="V20" s="17"/>
      <c r="W20" s="17"/>
      <c r="X20" s="17"/>
      <c r="Y20" s="17"/>
      <c r="Z20" s="17"/>
      <c r="AA20" s="17"/>
      <c r="AB20" s="17"/>
    </row>
    <row r="21" spans="1:28" ht="12" customHeight="1" thickBot="1" x14ac:dyDescent="0.25">
      <c r="A21" s="78">
        <v>10551</v>
      </c>
      <c r="B21" s="79" t="s">
        <v>13</v>
      </c>
      <c r="C21" s="80">
        <v>6</v>
      </c>
      <c r="D21" s="81"/>
      <c r="E21" s="6" t="s">
        <v>92</v>
      </c>
      <c r="F21" s="102">
        <f>IF(E21&lt;&gt;"offen",C21,0)</f>
        <v>0</v>
      </c>
      <c r="G21" s="17"/>
      <c r="H21" s="17"/>
      <c r="I21" s="17"/>
      <c r="J21" s="17"/>
      <c r="K21" s="17"/>
      <c r="L21" s="17"/>
      <c r="M21" s="17"/>
      <c r="N21" s="17"/>
      <c r="O21" s="17"/>
      <c r="P21" s="17"/>
      <c r="Q21" s="17"/>
      <c r="R21" s="17"/>
      <c r="S21" s="17"/>
      <c r="T21" s="17"/>
      <c r="U21" s="17"/>
      <c r="V21" s="17"/>
      <c r="W21" s="17"/>
      <c r="X21" s="17"/>
      <c r="Y21" s="17"/>
      <c r="Z21" s="17"/>
      <c r="AA21" s="17"/>
      <c r="AB21" s="17"/>
    </row>
    <row r="22" spans="1:28" ht="12" customHeight="1" thickBot="1" x14ac:dyDescent="0.25">
      <c r="A22" s="11">
        <v>2000</v>
      </c>
      <c r="B22" s="12" t="s">
        <v>14</v>
      </c>
      <c r="C22" s="13">
        <v>36</v>
      </c>
      <c r="D22" s="12"/>
      <c r="E22" s="14" t="str">
        <f>IF(F22=C22,"bestanden","PV")</f>
        <v>PV</v>
      </c>
      <c r="F22" s="15">
        <f>F23+F30</f>
        <v>0</v>
      </c>
      <c r="G22" s="17"/>
      <c r="H22" s="17"/>
      <c r="I22" s="17"/>
      <c r="J22" s="17"/>
      <c r="K22" s="17"/>
      <c r="L22" s="17"/>
      <c r="M22" s="17"/>
      <c r="N22" s="17"/>
      <c r="O22" s="17"/>
      <c r="P22" s="17"/>
      <c r="Q22" s="17"/>
      <c r="R22" s="17"/>
      <c r="S22" s="17"/>
      <c r="T22" s="17"/>
      <c r="U22" s="17"/>
      <c r="V22" s="17"/>
      <c r="W22" s="17"/>
      <c r="X22" s="17"/>
      <c r="Y22" s="17"/>
      <c r="Z22" s="17"/>
      <c r="AA22" s="17"/>
      <c r="AB22" s="17"/>
    </row>
    <row r="23" spans="1:28" ht="12" customHeight="1" thickBot="1" x14ac:dyDescent="0.25">
      <c r="A23" s="21">
        <v>2100</v>
      </c>
      <c r="B23" s="22" t="s">
        <v>15</v>
      </c>
      <c r="C23" s="23">
        <v>18</v>
      </c>
      <c r="D23" s="22"/>
      <c r="E23" s="24" t="str">
        <f>IF(F23=C23,"bestanden","PV")</f>
        <v>PV</v>
      </c>
      <c r="F23" s="25">
        <f>F24+F27</f>
        <v>0</v>
      </c>
      <c r="G23" s="17"/>
      <c r="H23" s="17"/>
      <c r="I23" s="17"/>
      <c r="J23" s="17"/>
      <c r="K23" s="17"/>
      <c r="L23" s="17"/>
      <c r="M23" s="17"/>
      <c r="N23" s="17"/>
      <c r="O23" s="17"/>
      <c r="P23" s="17"/>
      <c r="Q23" s="17"/>
      <c r="R23" s="17"/>
      <c r="S23" s="17"/>
      <c r="T23" s="17"/>
      <c r="U23" s="17"/>
      <c r="V23" s="17"/>
      <c r="W23" s="17"/>
      <c r="X23" s="17"/>
      <c r="Y23" s="17"/>
      <c r="Z23" s="17"/>
      <c r="AA23" s="17"/>
      <c r="AB23" s="17"/>
    </row>
    <row r="24" spans="1:28" ht="12" customHeight="1" x14ac:dyDescent="0.2">
      <c r="A24" s="47">
        <v>201</v>
      </c>
      <c r="B24" s="48" t="s">
        <v>16</v>
      </c>
      <c r="C24" s="49">
        <v>6</v>
      </c>
      <c r="D24" s="48"/>
      <c r="E24" s="29" t="str">
        <f>IF(F24=C24,"bestanden","PV")</f>
        <v>PV</v>
      </c>
      <c r="F24" s="30">
        <f>SUM(F25:F26)</f>
        <v>0</v>
      </c>
      <c r="G24" s="17"/>
      <c r="H24" s="17"/>
      <c r="I24" s="17"/>
      <c r="J24" s="17"/>
      <c r="K24" s="17"/>
      <c r="L24" s="17"/>
      <c r="M24" s="17"/>
      <c r="N24" s="17"/>
      <c r="O24" s="17"/>
      <c r="P24" s="17"/>
      <c r="Q24" s="17"/>
      <c r="R24" s="17"/>
      <c r="S24" s="17"/>
      <c r="T24" s="17"/>
      <c r="U24" s="17"/>
      <c r="V24" s="17"/>
      <c r="W24" s="17"/>
      <c r="X24" s="17"/>
      <c r="Y24" s="17"/>
      <c r="Z24" s="17"/>
      <c r="AA24" s="17"/>
      <c r="AB24" s="17"/>
    </row>
    <row r="25" spans="1:28" ht="12" customHeight="1" x14ac:dyDescent="0.2">
      <c r="A25" s="31">
        <v>20111</v>
      </c>
      <c r="B25" s="32" t="s">
        <v>17</v>
      </c>
      <c r="C25" s="33">
        <v>3</v>
      </c>
      <c r="D25" s="34"/>
      <c r="E25" s="6" t="s">
        <v>92</v>
      </c>
      <c r="F25" s="36">
        <f>IF(E25&lt;&gt;"offen",C25,0)</f>
        <v>0</v>
      </c>
      <c r="G25" s="17"/>
      <c r="H25" s="17"/>
      <c r="I25" s="17"/>
      <c r="J25" s="17"/>
      <c r="K25" s="17"/>
      <c r="L25" s="17"/>
      <c r="M25" s="17"/>
      <c r="N25" s="17"/>
      <c r="O25" s="17"/>
      <c r="P25" s="17"/>
      <c r="Q25" s="17"/>
      <c r="R25" s="17"/>
      <c r="S25" s="17"/>
      <c r="T25" s="17"/>
      <c r="U25" s="17"/>
      <c r="V25" s="17"/>
      <c r="W25" s="17"/>
      <c r="X25" s="17"/>
      <c r="Y25" s="17"/>
      <c r="Z25" s="17"/>
      <c r="AA25" s="17"/>
      <c r="AB25" s="17"/>
    </row>
    <row r="26" spans="1:28" ht="12" customHeight="1" x14ac:dyDescent="0.2">
      <c r="A26" s="37">
        <v>20121</v>
      </c>
      <c r="B26" s="38" t="s">
        <v>18</v>
      </c>
      <c r="C26" s="39">
        <v>3</v>
      </c>
      <c r="D26" s="40"/>
      <c r="E26" s="41" t="s">
        <v>92</v>
      </c>
      <c r="F26" s="42">
        <f>IF(E26&lt;&gt;"offen",C26,0)</f>
        <v>0</v>
      </c>
      <c r="G26" s="17"/>
      <c r="H26" s="17"/>
      <c r="I26" s="17"/>
      <c r="J26" s="17"/>
      <c r="K26" s="17"/>
      <c r="L26" s="17"/>
      <c r="M26" s="17"/>
      <c r="N26" s="17"/>
      <c r="O26" s="17"/>
      <c r="P26" s="17"/>
      <c r="Q26" s="17"/>
      <c r="R26" s="17"/>
      <c r="S26" s="17"/>
      <c r="T26" s="17"/>
      <c r="U26" s="17"/>
      <c r="V26" s="17"/>
      <c r="W26" s="17"/>
      <c r="X26" s="17"/>
      <c r="Y26" s="17"/>
      <c r="Z26" s="17"/>
      <c r="AA26" s="17"/>
      <c r="AB26" s="17"/>
    </row>
    <row r="27" spans="1:28" ht="12" customHeight="1" x14ac:dyDescent="0.2">
      <c r="A27" s="43">
        <v>204</v>
      </c>
      <c r="B27" s="44" t="s">
        <v>19</v>
      </c>
      <c r="C27" s="45">
        <v>12</v>
      </c>
      <c r="D27" s="44"/>
      <c r="E27" s="29" t="str">
        <f>IF(F27=C27,"bestanden","PV")</f>
        <v>PV</v>
      </c>
      <c r="F27" s="46">
        <f>SUM(F28:F29)</f>
        <v>0</v>
      </c>
      <c r="G27" s="17"/>
      <c r="H27" s="17"/>
      <c r="I27" s="17"/>
      <c r="J27" s="17"/>
      <c r="K27" s="17"/>
      <c r="L27" s="17"/>
      <c r="M27" s="17"/>
      <c r="N27" s="17"/>
      <c r="O27" s="17"/>
      <c r="P27" s="17"/>
      <c r="Q27" s="17"/>
      <c r="R27" s="17"/>
      <c r="S27" s="17"/>
      <c r="T27" s="17"/>
      <c r="U27" s="17"/>
      <c r="V27" s="17"/>
      <c r="W27" s="17"/>
      <c r="X27" s="17"/>
      <c r="Y27" s="17"/>
      <c r="Z27" s="17"/>
      <c r="AA27" s="17"/>
      <c r="AB27" s="17"/>
    </row>
    <row r="28" spans="1:28" ht="12" customHeight="1" x14ac:dyDescent="0.2">
      <c r="A28" s="31">
        <v>20411</v>
      </c>
      <c r="B28" s="32" t="s">
        <v>20</v>
      </c>
      <c r="C28" s="33">
        <v>6</v>
      </c>
      <c r="D28" s="34"/>
      <c r="E28" s="6" t="s">
        <v>92</v>
      </c>
      <c r="F28" s="36">
        <f>IF(E28&lt;&gt;"offen",C28,0)</f>
        <v>0</v>
      </c>
      <c r="G28" s="17"/>
      <c r="H28" s="17"/>
      <c r="I28" s="17"/>
      <c r="J28" s="17"/>
      <c r="K28" s="17"/>
      <c r="L28" s="17"/>
      <c r="M28" s="17"/>
      <c r="N28" s="17"/>
      <c r="O28" s="17"/>
      <c r="P28" s="17"/>
      <c r="Q28" s="17"/>
      <c r="R28" s="17"/>
      <c r="S28" s="17"/>
      <c r="T28" s="17"/>
      <c r="U28" s="17"/>
      <c r="V28" s="17"/>
      <c r="W28" s="17"/>
      <c r="X28" s="17"/>
      <c r="Y28" s="17"/>
      <c r="Z28" s="17"/>
      <c r="AA28" s="17"/>
      <c r="AB28" s="17"/>
    </row>
    <row r="29" spans="1:28" ht="12" customHeight="1" thickBot="1" x14ac:dyDescent="0.25">
      <c r="A29" s="37">
        <v>20421</v>
      </c>
      <c r="B29" s="38" t="s">
        <v>21</v>
      </c>
      <c r="C29" s="39">
        <v>6</v>
      </c>
      <c r="D29" s="40"/>
      <c r="E29" s="41" t="s">
        <v>92</v>
      </c>
      <c r="F29" s="42">
        <f>IF(E29&lt;&gt;"offen",C29,0)</f>
        <v>0</v>
      </c>
      <c r="G29" s="17"/>
      <c r="H29" s="17"/>
      <c r="I29" s="17"/>
      <c r="J29" s="17"/>
      <c r="K29" s="17"/>
      <c r="L29" s="17"/>
      <c r="M29" s="17"/>
      <c r="N29" s="17"/>
      <c r="O29" s="17"/>
      <c r="P29" s="17"/>
      <c r="Q29" s="17"/>
      <c r="R29" s="17"/>
      <c r="S29" s="17"/>
      <c r="T29" s="17"/>
      <c r="U29" s="17"/>
      <c r="V29" s="17"/>
      <c r="W29" s="17"/>
      <c r="X29" s="17"/>
      <c r="Y29" s="17"/>
      <c r="Z29" s="17"/>
      <c r="AA29" s="17"/>
      <c r="AB29" s="17"/>
    </row>
    <row r="30" spans="1:28" ht="12" customHeight="1" thickBot="1" x14ac:dyDescent="0.25">
      <c r="A30" s="21">
        <v>2200</v>
      </c>
      <c r="B30" s="22" t="s">
        <v>22</v>
      </c>
      <c r="C30" s="23">
        <v>18</v>
      </c>
      <c r="D30" s="22"/>
      <c r="E30" s="24" t="str">
        <f>IF(F30=C30,"bestanden","PV")</f>
        <v>PV</v>
      </c>
      <c r="F30" s="25">
        <f>F32+F36</f>
        <v>0</v>
      </c>
      <c r="G30" s="17"/>
      <c r="H30" s="17"/>
      <c r="I30" s="17"/>
      <c r="J30" s="17"/>
      <c r="K30" s="17"/>
      <c r="L30" s="17"/>
      <c r="M30" s="17"/>
      <c r="N30" s="17"/>
      <c r="O30" s="17"/>
      <c r="P30" s="17"/>
      <c r="Q30" s="17"/>
      <c r="R30" s="17"/>
      <c r="S30" s="17"/>
      <c r="T30" s="17"/>
      <c r="U30" s="17"/>
      <c r="V30" s="17"/>
      <c r="W30" s="17"/>
      <c r="X30" s="17"/>
      <c r="Y30" s="17"/>
      <c r="Z30" s="17"/>
      <c r="AA30" s="17"/>
      <c r="AB30" s="17"/>
    </row>
    <row r="31" spans="1:28" x14ac:dyDescent="0.2">
      <c r="A31" s="93" t="s">
        <v>74</v>
      </c>
      <c r="B31" s="94"/>
      <c r="C31" s="94"/>
      <c r="D31" s="94"/>
      <c r="E31" s="94"/>
      <c r="F31" s="95"/>
      <c r="G31" s="17"/>
      <c r="H31" s="17"/>
      <c r="I31" s="17"/>
      <c r="J31" s="17"/>
      <c r="K31" s="17"/>
      <c r="L31" s="17"/>
      <c r="M31" s="17"/>
      <c r="N31" s="17"/>
      <c r="O31" s="17"/>
      <c r="P31" s="17"/>
      <c r="Q31" s="17"/>
      <c r="R31" s="17"/>
      <c r="S31" s="17"/>
      <c r="T31" s="17"/>
      <c r="U31" s="17"/>
      <c r="V31" s="17"/>
      <c r="W31" s="17"/>
      <c r="X31" s="17"/>
      <c r="Y31" s="17"/>
      <c r="Z31" s="17"/>
      <c r="AA31" s="17"/>
      <c r="AB31" s="17"/>
    </row>
    <row r="32" spans="1:28" ht="12" customHeight="1" x14ac:dyDescent="0.2">
      <c r="A32" s="47">
        <v>203</v>
      </c>
      <c r="B32" s="48" t="s">
        <v>23</v>
      </c>
      <c r="C32" s="49">
        <v>12</v>
      </c>
      <c r="D32" s="48"/>
      <c r="E32" s="29" t="str">
        <f>IF(F32=C32,"bestanden","PV")</f>
        <v>PV</v>
      </c>
      <c r="F32" s="30">
        <f>SUM(F33:F34)</f>
        <v>0</v>
      </c>
      <c r="G32" s="17"/>
      <c r="H32" s="17"/>
      <c r="I32" s="17"/>
      <c r="J32" s="17"/>
      <c r="K32" s="17"/>
      <c r="L32" s="17"/>
      <c r="M32" s="17"/>
      <c r="N32" s="17"/>
      <c r="O32" s="17"/>
      <c r="P32" s="17"/>
      <c r="Q32" s="17"/>
      <c r="R32" s="17"/>
      <c r="S32" s="17"/>
      <c r="T32" s="17"/>
      <c r="U32" s="17"/>
      <c r="V32" s="17"/>
      <c r="W32" s="17"/>
      <c r="X32" s="17"/>
      <c r="Y32" s="17"/>
      <c r="Z32" s="17"/>
      <c r="AA32" s="17"/>
      <c r="AB32" s="17"/>
    </row>
    <row r="33" spans="1:28" ht="12" customHeight="1" x14ac:dyDescent="0.2">
      <c r="A33" s="52" t="s">
        <v>71</v>
      </c>
      <c r="B33" s="53" t="s">
        <v>57</v>
      </c>
      <c r="C33" s="54">
        <v>6</v>
      </c>
      <c r="D33" s="53"/>
      <c r="E33" s="6" t="s">
        <v>92</v>
      </c>
      <c r="F33" s="36">
        <f>IF(E33&lt;&gt;"offen",C33,0)</f>
        <v>0</v>
      </c>
      <c r="G33" s="17"/>
      <c r="H33" s="17"/>
      <c r="I33" s="17"/>
      <c r="J33" s="17"/>
      <c r="K33" s="17"/>
      <c r="L33" s="17"/>
      <c r="M33" s="17"/>
      <c r="N33" s="17"/>
      <c r="O33" s="17"/>
      <c r="P33" s="17"/>
      <c r="Q33" s="17"/>
      <c r="R33" s="17"/>
      <c r="S33" s="17"/>
      <c r="T33" s="17"/>
      <c r="U33" s="17"/>
      <c r="V33" s="17"/>
      <c r="W33" s="17"/>
      <c r="X33" s="17"/>
      <c r="Y33" s="17"/>
      <c r="Z33" s="17"/>
      <c r="AA33" s="17"/>
      <c r="AB33" s="17"/>
    </row>
    <row r="34" spans="1:28" ht="12" customHeight="1" x14ac:dyDescent="0.2">
      <c r="A34" s="37" t="s">
        <v>71</v>
      </c>
      <c r="B34" s="40" t="s">
        <v>57</v>
      </c>
      <c r="C34" s="39">
        <v>6</v>
      </c>
      <c r="D34" s="40"/>
      <c r="E34" s="41" t="s">
        <v>92</v>
      </c>
      <c r="F34" s="42">
        <f>IF(E34&lt;&gt;"offen",C34,0)</f>
        <v>0</v>
      </c>
      <c r="G34" s="17"/>
      <c r="H34" s="17"/>
      <c r="I34" s="17"/>
      <c r="J34" s="17"/>
      <c r="K34" s="17"/>
      <c r="L34" s="17"/>
      <c r="M34" s="17"/>
      <c r="N34" s="17"/>
      <c r="O34" s="17"/>
      <c r="P34" s="17"/>
      <c r="Q34" s="17"/>
      <c r="R34" s="17"/>
      <c r="S34" s="17"/>
      <c r="T34" s="17"/>
      <c r="U34" s="17"/>
      <c r="V34" s="17"/>
      <c r="W34" s="17"/>
      <c r="X34" s="17"/>
      <c r="Y34" s="17"/>
      <c r="Z34" s="17"/>
      <c r="AA34" s="17"/>
      <c r="AB34" s="17"/>
    </row>
    <row r="35" spans="1:28" ht="22.5" customHeight="1" x14ac:dyDescent="0.2">
      <c r="A35" s="90" t="s">
        <v>68</v>
      </c>
      <c r="B35" s="91"/>
      <c r="C35" s="91"/>
      <c r="D35" s="91"/>
      <c r="E35" s="91"/>
      <c r="F35" s="92"/>
      <c r="G35" s="17"/>
      <c r="H35" s="17"/>
      <c r="I35" s="17"/>
      <c r="J35" s="17"/>
      <c r="K35" s="17"/>
      <c r="L35" s="17"/>
      <c r="M35" s="17"/>
      <c r="N35" s="17"/>
      <c r="O35" s="17"/>
      <c r="P35" s="17"/>
      <c r="Q35" s="17"/>
      <c r="R35" s="17"/>
      <c r="S35" s="17"/>
      <c r="T35" s="17"/>
      <c r="U35" s="17"/>
      <c r="V35" s="17"/>
      <c r="W35" s="17"/>
      <c r="X35" s="17"/>
      <c r="Y35" s="17"/>
      <c r="Z35" s="17"/>
      <c r="AA35" s="17"/>
      <c r="AB35" s="17"/>
    </row>
    <row r="36" spans="1:28" ht="12" customHeight="1" x14ac:dyDescent="0.2">
      <c r="A36" s="47">
        <v>701</v>
      </c>
      <c r="B36" s="48" t="s">
        <v>24</v>
      </c>
      <c r="C36" s="55">
        <v>6</v>
      </c>
      <c r="D36" s="48"/>
      <c r="E36" s="29" t="str">
        <f>IF(F36=C36,"bestanden","PV")</f>
        <v>PV</v>
      </c>
      <c r="F36" s="30">
        <f>SUM(F37:F38)</f>
        <v>0</v>
      </c>
      <c r="G36" s="17"/>
      <c r="H36" s="17"/>
      <c r="I36" s="17"/>
      <c r="J36" s="17"/>
      <c r="K36" s="17"/>
      <c r="L36" s="17"/>
      <c r="M36" s="17"/>
      <c r="N36" s="17"/>
      <c r="O36" s="17"/>
      <c r="P36" s="17"/>
      <c r="Q36" s="17"/>
      <c r="R36" s="17"/>
      <c r="S36" s="17"/>
      <c r="T36" s="17"/>
      <c r="U36" s="17"/>
      <c r="V36" s="17"/>
      <c r="W36" s="17"/>
      <c r="X36" s="17"/>
      <c r="Y36" s="17"/>
      <c r="Z36" s="17"/>
      <c r="AA36" s="17"/>
      <c r="AB36" s="17"/>
    </row>
    <row r="37" spans="1:28" ht="12" customHeight="1" x14ac:dyDescent="0.2">
      <c r="A37" s="52" t="s">
        <v>72</v>
      </c>
      <c r="B37" s="53" t="s">
        <v>57</v>
      </c>
      <c r="C37" s="54">
        <v>3</v>
      </c>
      <c r="D37" s="53"/>
      <c r="E37" s="6" t="s">
        <v>92</v>
      </c>
      <c r="F37" s="36">
        <f>IF(E37&lt;&gt;"offen",C37,0)</f>
        <v>0</v>
      </c>
      <c r="G37" s="17"/>
      <c r="H37" s="17"/>
      <c r="I37" s="17"/>
      <c r="J37" s="17"/>
      <c r="K37" s="17"/>
      <c r="L37" s="17"/>
      <c r="M37" s="17"/>
      <c r="N37" s="17"/>
      <c r="O37" s="17"/>
      <c r="P37" s="17"/>
      <c r="Q37" s="17"/>
      <c r="R37" s="17"/>
      <c r="S37" s="17"/>
      <c r="T37" s="17"/>
      <c r="U37" s="17"/>
      <c r="V37" s="17"/>
      <c r="W37" s="17"/>
      <c r="X37" s="17"/>
      <c r="Y37" s="17"/>
      <c r="Z37" s="17"/>
      <c r="AA37" s="17"/>
      <c r="AB37" s="17"/>
    </row>
    <row r="38" spans="1:28" ht="12" customHeight="1" thickBot="1" x14ac:dyDescent="0.25">
      <c r="A38" s="37" t="s">
        <v>72</v>
      </c>
      <c r="B38" s="40" t="s">
        <v>57</v>
      </c>
      <c r="C38" s="39">
        <v>3</v>
      </c>
      <c r="D38" s="40"/>
      <c r="E38" s="41" t="s">
        <v>92</v>
      </c>
      <c r="F38" s="42">
        <f>IF(E38&lt;&gt;"offen",C38,0)</f>
        <v>0</v>
      </c>
      <c r="G38" s="17"/>
      <c r="H38" s="17"/>
      <c r="I38" s="17"/>
      <c r="J38" s="17"/>
      <c r="K38" s="17"/>
      <c r="L38" s="17"/>
      <c r="M38" s="17"/>
      <c r="N38" s="17"/>
      <c r="O38" s="17"/>
      <c r="P38" s="17"/>
      <c r="Q38" s="17"/>
      <c r="R38" s="17"/>
      <c r="S38" s="17"/>
      <c r="T38" s="17"/>
      <c r="U38" s="17"/>
      <c r="V38" s="17"/>
      <c r="W38" s="17"/>
      <c r="X38" s="17"/>
      <c r="Y38" s="17"/>
      <c r="Z38" s="17"/>
      <c r="AA38" s="17"/>
      <c r="AB38" s="17"/>
    </row>
    <row r="39" spans="1:28" ht="12" customHeight="1" thickBot="1" x14ac:dyDescent="0.25">
      <c r="A39" s="11">
        <v>3000</v>
      </c>
      <c r="B39" s="12" t="s">
        <v>25</v>
      </c>
      <c r="C39" s="13">
        <v>48</v>
      </c>
      <c r="D39" s="12"/>
      <c r="E39" s="14" t="str">
        <f>IF(F39=C39,"bestanden","PV")</f>
        <v>PV</v>
      </c>
      <c r="F39" s="15">
        <f>F40</f>
        <v>0</v>
      </c>
      <c r="G39" s="17"/>
      <c r="H39" s="17"/>
      <c r="I39" s="17"/>
      <c r="J39" s="17"/>
      <c r="K39" s="17"/>
      <c r="L39" s="17"/>
      <c r="M39" s="17"/>
      <c r="N39" s="17"/>
      <c r="O39" s="17"/>
      <c r="P39" s="17"/>
      <c r="Q39" s="17"/>
      <c r="R39" s="17"/>
      <c r="S39" s="17"/>
      <c r="T39" s="17"/>
      <c r="U39" s="17"/>
      <c r="V39" s="17"/>
      <c r="W39" s="17"/>
      <c r="X39" s="17"/>
      <c r="Y39" s="17"/>
      <c r="Z39" s="17"/>
      <c r="AA39" s="17"/>
      <c r="AB39" s="17"/>
    </row>
    <row r="40" spans="1:28" ht="12" customHeight="1" thickBot="1" x14ac:dyDescent="0.25">
      <c r="A40" s="21">
        <v>3100</v>
      </c>
      <c r="B40" s="22" t="s">
        <v>26</v>
      </c>
      <c r="C40" s="23">
        <v>48</v>
      </c>
      <c r="D40" s="22"/>
      <c r="E40" s="24" t="str">
        <f>IF(F40=C40,"bestanden","PV")</f>
        <v>PV</v>
      </c>
      <c r="F40" s="25">
        <f>F42+F45+F48+F51</f>
        <v>0</v>
      </c>
      <c r="G40" s="17"/>
      <c r="H40" s="17"/>
      <c r="I40" s="17"/>
      <c r="J40" s="17"/>
      <c r="K40" s="17"/>
      <c r="L40" s="17"/>
      <c r="M40" s="17"/>
      <c r="N40" s="17"/>
      <c r="O40" s="17"/>
      <c r="P40" s="17"/>
      <c r="Q40" s="17"/>
      <c r="R40" s="17"/>
      <c r="S40" s="17"/>
      <c r="T40" s="17"/>
      <c r="U40" s="17"/>
      <c r="V40" s="17"/>
      <c r="W40" s="17"/>
      <c r="X40" s="17"/>
      <c r="Y40" s="17"/>
      <c r="Z40" s="17"/>
      <c r="AA40" s="17"/>
      <c r="AB40" s="17"/>
    </row>
    <row r="41" spans="1:28" ht="24" customHeight="1" x14ac:dyDescent="0.2">
      <c r="A41" s="99" t="s">
        <v>73</v>
      </c>
      <c r="B41" s="100"/>
      <c r="C41" s="100"/>
      <c r="D41" s="100"/>
      <c r="E41" s="100"/>
      <c r="F41" s="101"/>
      <c r="G41" s="17"/>
      <c r="H41" s="17"/>
      <c r="I41" s="17"/>
      <c r="J41" s="17"/>
      <c r="K41" s="17"/>
      <c r="L41" s="17"/>
      <c r="M41" s="17"/>
      <c r="N41" s="17"/>
      <c r="O41" s="17"/>
      <c r="P41" s="17"/>
      <c r="Q41" s="17"/>
      <c r="R41" s="17"/>
      <c r="S41" s="17"/>
      <c r="T41" s="17"/>
      <c r="U41" s="17"/>
      <c r="V41" s="17"/>
      <c r="W41" s="17"/>
      <c r="X41" s="17"/>
      <c r="Y41" s="17"/>
      <c r="Z41" s="17"/>
      <c r="AA41" s="17"/>
      <c r="AB41" s="17"/>
    </row>
    <row r="42" spans="1:28" ht="12" customHeight="1" x14ac:dyDescent="0.2">
      <c r="A42" s="43">
        <v>306</v>
      </c>
      <c r="B42" s="44" t="s">
        <v>27</v>
      </c>
      <c r="C42" s="45">
        <v>12</v>
      </c>
      <c r="D42" s="44"/>
      <c r="E42" s="29" t="str">
        <f>IF(F42=C42,"bestanden","PV")</f>
        <v>PV</v>
      </c>
      <c r="F42" s="30">
        <f>SUM(F43:F44)</f>
        <v>0</v>
      </c>
      <c r="G42" s="17"/>
      <c r="H42" s="17"/>
      <c r="I42" s="17"/>
      <c r="J42" s="17"/>
      <c r="K42" s="17"/>
      <c r="L42" s="17"/>
      <c r="M42" s="17"/>
      <c r="N42" s="17"/>
      <c r="O42" s="17"/>
      <c r="P42" s="17"/>
      <c r="Q42" s="17"/>
      <c r="R42" s="17"/>
      <c r="S42" s="17"/>
      <c r="T42" s="17"/>
      <c r="U42" s="17"/>
      <c r="V42" s="17"/>
      <c r="W42" s="17"/>
      <c r="X42" s="17"/>
      <c r="Y42" s="17"/>
      <c r="Z42" s="17"/>
      <c r="AA42" s="17"/>
      <c r="AB42" s="17"/>
    </row>
    <row r="43" spans="1:28" ht="12" customHeight="1" x14ac:dyDescent="0.2">
      <c r="A43" s="31">
        <v>30611</v>
      </c>
      <c r="B43" s="32" t="s">
        <v>28</v>
      </c>
      <c r="C43" s="33">
        <v>6</v>
      </c>
      <c r="D43" s="34"/>
      <c r="E43" s="6" t="s">
        <v>92</v>
      </c>
      <c r="F43" s="36">
        <f>IF(E43&lt;&gt;"offen",C43,0)</f>
        <v>0</v>
      </c>
      <c r="G43" s="17"/>
      <c r="H43" s="17"/>
      <c r="I43" s="17"/>
      <c r="J43" s="17"/>
      <c r="K43" s="17"/>
      <c r="L43" s="17"/>
      <c r="M43" s="17"/>
      <c r="N43" s="17"/>
      <c r="O43" s="17"/>
      <c r="P43" s="17"/>
      <c r="Q43" s="17"/>
      <c r="R43" s="17"/>
      <c r="S43" s="17"/>
      <c r="T43" s="17"/>
      <c r="U43" s="17"/>
      <c r="V43" s="17"/>
      <c r="W43" s="17"/>
      <c r="X43" s="17"/>
      <c r="Y43" s="17"/>
      <c r="Z43" s="17"/>
      <c r="AA43" s="17"/>
      <c r="AB43" s="17"/>
    </row>
    <row r="44" spans="1:28" ht="12" customHeight="1" x14ac:dyDescent="0.2">
      <c r="A44" s="37">
        <v>30621</v>
      </c>
      <c r="B44" s="38" t="s">
        <v>29</v>
      </c>
      <c r="C44" s="39">
        <v>6</v>
      </c>
      <c r="D44" s="40"/>
      <c r="E44" s="41" t="s">
        <v>92</v>
      </c>
      <c r="F44" s="42">
        <f>IF(E44&lt;&gt;"offen",C44,0)</f>
        <v>0</v>
      </c>
      <c r="G44" s="17"/>
      <c r="H44" s="17"/>
      <c r="I44" s="17"/>
      <c r="J44" s="17"/>
      <c r="K44" s="17"/>
      <c r="L44" s="17"/>
      <c r="M44" s="17"/>
      <c r="N44" s="17"/>
      <c r="O44" s="17"/>
      <c r="P44" s="17"/>
      <c r="Q44" s="17"/>
      <c r="R44" s="17"/>
      <c r="S44" s="17"/>
      <c r="T44" s="17"/>
      <c r="U44" s="17"/>
      <c r="V44" s="17"/>
      <c r="W44" s="17"/>
      <c r="X44" s="17"/>
      <c r="Y44" s="17"/>
      <c r="Z44" s="17"/>
      <c r="AA44" s="17"/>
      <c r="AB44" s="17"/>
    </row>
    <row r="45" spans="1:28" ht="12" customHeight="1" x14ac:dyDescent="0.2">
      <c r="A45" s="43">
        <v>313</v>
      </c>
      <c r="B45" s="44" t="s">
        <v>30</v>
      </c>
      <c r="C45" s="45">
        <v>12</v>
      </c>
      <c r="D45" s="44"/>
      <c r="E45" s="64" t="str">
        <f>IF(F45=C45,"bestanden","PV")</f>
        <v>PV</v>
      </c>
      <c r="F45" s="46">
        <f>SUM(F46:F47)</f>
        <v>0</v>
      </c>
      <c r="G45" s="17"/>
      <c r="H45" s="17"/>
      <c r="I45" s="17"/>
      <c r="J45" s="17"/>
      <c r="K45" s="17"/>
      <c r="L45" s="17"/>
      <c r="M45" s="17"/>
      <c r="N45" s="17"/>
      <c r="O45" s="17"/>
      <c r="P45" s="17"/>
      <c r="Q45" s="17"/>
      <c r="R45" s="17"/>
      <c r="S45" s="17"/>
      <c r="T45" s="17"/>
      <c r="U45" s="17"/>
      <c r="V45" s="17"/>
      <c r="W45" s="17"/>
      <c r="X45" s="17"/>
      <c r="Y45" s="17"/>
      <c r="Z45" s="17"/>
      <c r="AA45" s="17"/>
      <c r="AB45" s="17"/>
    </row>
    <row r="46" spans="1:28" ht="12" customHeight="1" x14ac:dyDescent="0.2">
      <c r="A46" s="31">
        <v>31311</v>
      </c>
      <c r="B46" s="32" t="s">
        <v>31</v>
      </c>
      <c r="C46" s="33">
        <v>6</v>
      </c>
      <c r="D46" s="34"/>
      <c r="E46" s="6" t="s">
        <v>92</v>
      </c>
      <c r="F46" s="36">
        <f>IF(E46&lt;&gt;"offen",C46,0)</f>
        <v>0</v>
      </c>
      <c r="G46" s="17"/>
      <c r="H46" s="17"/>
      <c r="I46" s="17"/>
      <c r="J46" s="17"/>
      <c r="K46" s="17"/>
      <c r="L46" s="17"/>
      <c r="M46" s="17"/>
      <c r="N46" s="17"/>
      <c r="O46" s="17"/>
      <c r="P46" s="17"/>
      <c r="Q46" s="17"/>
      <c r="R46" s="17"/>
      <c r="S46" s="17"/>
      <c r="T46" s="17"/>
      <c r="U46" s="17"/>
      <c r="V46" s="17"/>
      <c r="W46" s="17"/>
      <c r="X46" s="17"/>
      <c r="Y46" s="17"/>
      <c r="Z46" s="17"/>
      <c r="AA46" s="17"/>
      <c r="AB46" s="17"/>
    </row>
    <row r="47" spans="1:28" ht="12" customHeight="1" x14ac:dyDescent="0.2">
      <c r="A47" s="37">
        <v>31321</v>
      </c>
      <c r="B47" s="38" t="s">
        <v>32</v>
      </c>
      <c r="C47" s="39">
        <v>6</v>
      </c>
      <c r="D47" s="40"/>
      <c r="E47" s="41" t="s">
        <v>92</v>
      </c>
      <c r="F47" s="42">
        <f>IF(E47&lt;&gt;"offen",C47,0)</f>
        <v>0</v>
      </c>
      <c r="G47" s="17"/>
      <c r="H47" s="17"/>
      <c r="I47" s="17"/>
      <c r="J47" s="17"/>
      <c r="K47" s="17"/>
      <c r="L47" s="17"/>
      <c r="M47" s="17"/>
      <c r="N47" s="17"/>
      <c r="O47" s="17"/>
      <c r="P47" s="17"/>
      <c r="Q47" s="17"/>
      <c r="R47" s="17"/>
      <c r="S47" s="17"/>
      <c r="T47" s="17"/>
      <c r="U47" s="17"/>
      <c r="V47" s="17"/>
      <c r="W47" s="17"/>
      <c r="X47" s="17"/>
      <c r="Y47" s="17"/>
      <c r="Z47" s="17"/>
      <c r="AA47" s="17"/>
      <c r="AB47" s="17"/>
    </row>
    <row r="48" spans="1:28" ht="12" customHeight="1" x14ac:dyDescent="0.2">
      <c r="A48" s="43">
        <v>314</v>
      </c>
      <c r="B48" s="44" t="s">
        <v>33</v>
      </c>
      <c r="C48" s="45">
        <v>12</v>
      </c>
      <c r="D48" s="44"/>
      <c r="E48" s="64" t="str">
        <f>IF(F48=C48,"bestanden","PV")</f>
        <v>PV</v>
      </c>
      <c r="F48" s="46">
        <f>SUM(F49:F50)</f>
        <v>0</v>
      </c>
      <c r="G48" s="17"/>
      <c r="H48" s="17"/>
      <c r="I48" s="17"/>
      <c r="J48" s="17"/>
      <c r="K48" s="17"/>
      <c r="L48" s="17"/>
      <c r="M48" s="17"/>
      <c r="N48" s="17"/>
      <c r="O48" s="17"/>
      <c r="P48" s="17"/>
      <c r="Q48" s="17"/>
      <c r="R48" s="17"/>
      <c r="S48" s="17"/>
      <c r="T48" s="17"/>
      <c r="U48" s="17"/>
      <c r="V48" s="17"/>
      <c r="W48" s="17"/>
      <c r="X48" s="17"/>
      <c r="Y48" s="17"/>
      <c r="Z48" s="17"/>
      <c r="AA48" s="17"/>
      <c r="AB48" s="17"/>
    </row>
    <row r="49" spans="1:28" ht="12" customHeight="1" x14ac:dyDescent="0.2">
      <c r="A49" s="31">
        <v>31411</v>
      </c>
      <c r="B49" s="32" t="s">
        <v>34</v>
      </c>
      <c r="C49" s="33">
        <v>6</v>
      </c>
      <c r="D49" s="34"/>
      <c r="E49" s="6" t="s">
        <v>92</v>
      </c>
      <c r="F49" s="36">
        <f>IF(E49&lt;&gt;"offen",C49,0)</f>
        <v>0</v>
      </c>
      <c r="G49" s="17"/>
      <c r="H49" s="17"/>
      <c r="I49" s="17"/>
      <c r="J49" s="17"/>
      <c r="K49" s="17"/>
      <c r="L49" s="17"/>
      <c r="M49" s="17"/>
      <c r="N49" s="17"/>
      <c r="O49" s="17"/>
      <c r="P49" s="17"/>
      <c r="Q49" s="17"/>
      <c r="R49" s="17"/>
      <c r="S49" s="17"/>
      <c r="T49" s="17"/>
      <c r="U49" s="17"/>
      <c r="V49" s="17"/>
      <c r="W49" s="17"/>
      <c r="X49" s="17"/>
      <c r="Y49" s="17"/>
      <c r="Z49" s="17"/>
      <c r="AA49" s="17"/>
      <c r="AB49" s="17"/>
    </row>
    <row r="50" spans="1:28" ht="12" customHeight="1" x14ac:dyDescent="0.2">
      <c r="A50" s="37">
        <v>31421</v>
      </c>
      <c r="B50" s="38" t="s">
        <v>35</v>
      </c>
      <c r="C50" s="39">
        <v>6</v>
      </c>
      <c r="D50" s="40"/>
      <c r="E50" s="41" t="s">
        <v>92</v>
      </c>
      <c r="F50" s="42">
        <f>IF(E50&lt;&gt;"offen",C50,0)</f>
        <v>0</v>
      </c>
      <c r="G50" s="17"/>
      <c r="H50" s="17"/>
      <c r="I50" s="17"/>
      <c r="J50" s="17"/>
      <c r="K50" s="17"/>
      <c r="L50" s="17"/>
      <c r="M50" s="17"/>
      <c r="N50" s="17"/>
      <c r="O50" s="17"/>
      <c r="P50" s="17"/>
      <c r="Q50" s="17"/>
      <c r="R50" s="17"/>
      <c r="S50" s="17"/>
      <c r="T50" s="17"/>
      <c r="U50" s="17"/>
      <c r="V50" s="17"/>
      <c r="W50" s="17"/>
      <c r="X50" s="17"/>
      <c r="Y50" s="17"/>
      <c r="Z50" s="17"/>
      <c r="AA50" s="17"/>
      <c r="AB50" s="17"/>
    </row>
    <row r="51" spans="1:28" ht="12" customHeight="1" x14ac:dyDescent="0.2">
      <c r="A51" s="56" t="s">
        <v>69</v>
      </c>
      <c r="B51" s="63" t="s">
        <v>55</v>
      </c>
      <c r="C51" s="57">
        <v>12</v>
      </c>
      <c r="D51" s="58"/>
      <c r="E51" s="64" t="str">
        <f>IF(F51=C51,"bestanden","PV")</f>
        <v>PV</v>
      </c>
      <c r="F51" s="46">
        <f>SUM(F52:F53)</f>
        <v>0</v>
      </c>
      <c r="G51" s="17"/>
      <c r="H51" s="17"/>
      <c r="I51" s="17"/>
      <c r="J51" s="17"/>
      <c r="K51" s="17"/>
      <c r="L51" s="17"/>
      <c r="M51" s="17"/>
      <c r="N51" s="17"/>
      <c r="O51" s="17"/>
      <c r="P51" s="17"/>
      <c r="Q51" s="17"/>
      <c r="R51" s="17"/>
      <c r="S51" s="17"/>
      <c r="T51" s="17"/>
      <c r="U51" s="17"/>
      <c r="V51" s="17"/>
      <c r="W51" s="17"/>
      <c r="X51" s="17"/>
      <c r="Y51" s="17"/>
      <c r="Z51" s="17"/>
      <c r="AA51" s="17"/>
      <c r="AB51" s="17"/>
    </row>
    <row r="52" spans="1:28" ht="12" customHeight="1" x14ac:dyDescent="0.2">
      <c r="A52" s="31" t="s">
        <v>70</v>
      </c>
      <c r="B52" s="34" t="s">
        <v>57</v>
      </c>
      <c r="C52" s="33">
        <v>6</v>
      </c>
      <c r="D52" s="34"/>
      <c r="E52" s="6" t="s">
        <v>92</v>
      </c>
      <c r="F52" s="36">
        <f>IF(E52&lt;&gt;"offen",C52,0)</f>
        <v>0</v>
      </c>
      <c r="G52" s="17"/>
      <c r="H52" s="17"/>
      <c r="I52" s="17"/>
      <c r="J52" s="17"/>
      <c r="K52" s="17"/>
      <c r="L52" s="17"/>
      <c r="M52" s="17"/>
      <c r="N52" s="17"/>
      <c r="O52" s="17"/>
      <c r="P52" s="17"/>
      <c r="Q52" s="17"/>
      <c r="R52" s="17"/>
      <c r="S52" s="17"/>
      <c r="T52" s="17"/>
      <c r="U52" s="17"/>
      <c r="V52" s="17"/>
      <c r="W52" s="17"/>
      <c r="X52" s="17"/>
      <c r="Y52" s="17"/>
      <c r="Z52" s="17"/>
      <c r="AA52" s="17"/>
      <c r="AB52" s="17"/>
    </row>
    <row r="53" spans="1:28" ht="12" customHeight="1" thickBot="1" x14ac:dyDescent="0.25">
      <c r="A53" s="37" t="s">
        <v>70</v>
      </c>
      <c r="B53" s="40" t="s">
        <v>57</v>
      </c>
      <c r="C53" s="39">
        <v>6</v>
      </c>
      <c r="D53" s="40"/>
      <c r="E53" s="41" t="s">
        <v>92</v>
      </c>
      <c r="F53" s="42">
        <f>IF(E53&lt;&gt;"offen",C53,0)</f>
        <v>0</v>
      </c>
      <c r="G53" s="17"/>
      <c r="H53" s="83"/>
      <c r="I53" s="17"/>
      <c r="J53" s="17"/>
      <c r="K53" s="17"/>
      <c r="L53" s="17"/>
      <c r="M53" s="17"/>
      <c r="N53" s="17"/>
      <c r="O53" s="17"/>
      <c r="P53" s="17"/>
      <c r="Q53" s="17"/>
      <c r="R53" s="17"/>
      <c r="S53" s="17"/>
      <c r="T53" s="17"/>
      <c r="U53" s="17"/>
      <c r="V53" s="17"/>
      <c r="W53" s="17"/>
      <c r="X53" s="17"/>
      <c r="Y53" s="17"/>
      <c r="Z53" s="17"/>
      <c r="AA53" s="17"/>
      <c r="AB53" s="17"/>
    </row>
    <row r="54" spans="1:28" ht="12" customHeight="1" thickBot="1" x14ac:dyDescent="0.25">
      <c r="A54" s="11">
        <v>4000</v>
      </c>
      <c r="B54" s="12" t="s">
        <v>36</v>
      </c>
      <c r="C54" s="13">
        <v>32</v>
      </c>
      <c r="D54" s="12"/>
      <c r="E54" s="14" t="str">
        <f>IF(F54=C54,"bestanden","PV")</f>
        <v>PV</v>
      </c>
      <c r="F54" s="15">
        <f>IF(F55="FEHLER","FEHLER",F55+F69)</f>
        <v>0</v>
      </c>
      <c r="G54" s="17"/>
      <c r="H54" s="83"/>
      <c r="I54" s="17"/>
      <c r="J54" s="17"/>
      <c r="K54" s="17"/>
      <c r="L54" s="17"/>
      <c r="M54" s="17"/>
      <c r="N54" s="17"/>
      <c r="O54" s="17"/>
      <c r="P54" s="17"/>
      <c r="Q54" s="17"/>
      <c r="R54" s="17"/>
      <c r="S54" s="17"/>
      <c r="T54" s="17"/>
      <c r="U54" s="17"/>
      <c r="V54" s="17"/>
      <c r="W54" s="17"/>
      <c r="X54" s="17"/>
      <c r="Y54" s="17"/>
      <c r="Z54" s="17"/>
      <c r="AA54" s="17"/>
      <c r="AB54" s="17"/>
    </row>
    <row r="55" spans="1:28" ht="12" customHeight="1" thickBot="1" x14ac:dyDescent="0.25">
      <c r="A55" s="21">
        <v>4100</v>
      </c>
      <c r="B55" s="22" t="s">
        <v>37</v>
      </c>
      <c r="C55" s="23">
        <v>28</v>
      </c>
      <c r="D55" s="22"/>
      <c r="E55" s="24" t="str">
        <f>IF(F55=C55,"bestanden","PV")</f>
        <v>PV</v>
      </c>
      <c r="F55" s="25">
        <f>IF(H55&gt;1,"FEHLER",MAX(F60,F57,F67))</f>
        <v>0</v>
      </c>
      <c r="G55" s="17"/>
      <c r="H55" s="83">
        <f>H57+H60+H67</f>
        <v>0</v>
      </c>
      <c r="I55" s="17"/>
      <c r="J55" s="17"/>
      <c r="K55" s="17"/>
      <c r="L55" s="17"/>
      <c r="M55" s="17"/>
      <c r="N55" s="17"/>
      <c r="O55" s="17"/>
      <c r="P55" s="17"/>
      <c r="Q55" s="17"/>
      <c r="R55" s="17"/>
      <c r="S55" s="17"/>
      <c r="T55" s="17"/>
      <c r="U55" s="17"/>
      <c r="V55" s="17"/>
      <c r="W55" s="17"/>
      <c r="X55" s="17"/>
      <c r="Y55" s="17"/>
      <c r="Z55" s="17"/>
      <c r="AA55" s="17"/>
      <c r="AB55" s="17"/>
    </row>
    <row r="56" spans="1:28" x14ac:dyDescent="0.2">
      <c r="A56" s="96" t="s">
        <v>67</v>
      </c>
      <c r="B56" s="97"/>
      <c r="C56" s="97"/>
      <c r="D56" s="97"/>
      <c r="E56" s="97"/>
      <c r="F56" s="98"/>
      <c r="G56" s="17"/>
      <c r="H56" s="83"/>
      <c r="I56" s="17"/>
      <c r="J56" s="17"/>
      <c r="K56" s="17"/>
      <c r="L56" s="17"/>
      <c r="M56" s="17"/>
      <c r="N56" s="17"/>
      <c r="O56" s="17"/>
      <c r="P56" s="17"/>
      <c r="Q56" s="17"/>
      <c r="R56" s="17"/>
      <c r="S56" s="17"/>
      <c r="T56" s="17"/>
      <c r="U56" s="17"/>
      <c r="V56" s="17"/>
      <c r="W56" s="17"/>
      <c r="X56" s="17"/>
      <c r="Y56" s="17"/>
      <c r="Z56" s="17"/>
      <c r="AA56" s="17"/>
      <c r="AB56" s="17"/>
    </row>
    <row r="57" spans="1:28" ht="12" customHeight="1" x14ac:dyDescent="0.2">
      <c r="A57" s="43">
        <v>401</v>
      </c>
      <c r="B57" s="44" t="s">
        <v>38</v>
      </c>
      <c r="C57" s="45">
        <v>28</v>
      </c>
      <c r="D57" s="44"/>
      <c r="E57" s="29" t="str">
        <f>IF(F57=C57,"bestanden","PV")</f>
        <v>PV</v>
      </c>
      <c r="F57" s="46">
        <f>F58</f>
        <v>0</v>
      </c>
      <c r="G57" s="17"/>
      <c r="H57" s="83">
        <f>IF(F57&gt;0,1,0)</f>
        <v>0</v>
      </c>
      <c r="I57" s="17"/>
      <c r="J57" s="17"/>
      <c r="K57" s="17"/>
      <c r="L57" s="17"/>
      <c r="M57" s="17"/>
      <c r="N57" s="17"/>
      <c r="O57" s="17"/>
      <c r="P57" s="17"/>
      <c r="Q57" s="17"/>
      <c r="R57" s="17"/>
      <c r="S57" s="17"/>
      <c r="T57" s="17"/>
      <c r="U57" s="17"/>
      <c r="V57" s="17"/>
      <c r="W57" s="17"/>
      <c r="X57" s="17"/>
      <c r="Y57" s="17"/>
      <c r="Z57" s="17"/>
      <c r="AA57" s="17"/>
      <c r="AB57" s="17"/>
    </row>
    <row r="58" spans="1:28" ht="12" customHeight="1" x14ac:dyDescent="0.2">
      <c r="A58" s="59">
        <v>40111</v>
      </c>
      <c r="B58" s="60" t="s">
        <v>75</v>
      </c>
      <c r="C58" s="61">
        <v>28</v>
      </c>
      <c r="D58" s="62"/>
      <c r="E58" s="6" t="s">
        <v>92</v>
      </c>
      <c r="F58" s="36">
        <f>IF(E58&lt;&gt;"offen",C58,0)</f>
        <v>0</v>
      </c>
      <c r="G58" s="17"/>
      <c r="H58" s="83"/>
      <c r="I58" s="17"/>
      <c r="J58" s="17"/>
      <c r="K58" s="17"/>
      <c r="L58" s="17"/>
      <c r="M58" s="17"/>
      <c r="N58" s="17"/>
      <c r="O58" s="17"/>
      <c r="P58" s="17"/>
      <c r="Q58" s="17"/>
      <c r="R58" s="17"/>
      <c r="S58" s="17"/>
      <c r="T58" s="17"/>
      <c r="U58" s="17"/>
      <c r="V58" s="17"/>
      <c r="W58" s="17"/>
      <c r="X58" s="17"/>
      <c r="Y58" s="17"/>
      <c r="Z58" s="17"/>
      <c r="AA58" s="17"/>
      <c r="AB58" s="17"/>
    </row>
    <row r="59" spans="1:28" ht="24.75" customHeight="1" x14ac:dyDescent="0.2">
      <c r="A59" s="90" t="s">
        <v>52</v>
      </c>
      <c r="B59" s="91"/>
      <c r="C59" s="91"/>
      <c r="D59" s="91"/>
      <c r="E59" s="91"/>
      <c r="F59" s="92"/>
      <c r="G59" s="17"/>
      <c r="H59" s="83"/>
      <c r="I59" s="17"/>
      <c r="J59" s="17"/>
      <c r="K59" s="17"/>
      <c r="L59" s="17"/>
      <c r="M59" s="17"/>
      <c r="N59" s="17"/>
      <c r="O59" s="17"/>
      <c r="P59" s="17"/>
      <c r="Q59" s="17"/>
      <c r="R59" s="17"/>
      <c r="S59" s="17"/>
      <c r="T59" s="17"/>
      <c r="U59" s="17"/>
      <c r="V59" s="17"/>
      <c r="W59" s="17"/>
      <c r="X59" s="17"/>
      <c r="Y59" s="17"/>
      <c r="Z59" s="17"/>
      <c r="AA59" s="17"/>
      <c r="AB59" s="17"/>
    </row>
    <row r="60" spans="1:28" ht="12" customHeight="1" x14ac:dyDescent="0.2">
      <c r="A60" s="26">
        <v>402</v>
      </c>
      <c r="B60" s="27" t="s">
        <v>53</v>
      </c>
      <c r="C60" s="28">
        <v>28</v>
      </c>
      <c r="D60" s="27"/>
      <c r="E60" s="29" t="str">
        <f>IF(F60=C60,"bestanden","PV")</f>
        <v>PV</v>
      </c>
      <c r="F60" s="30">
        <f>F61+F64</f>
        <v>0</v>
      </c>
      <c r="G60" s="17"/>
      <c r="H60" s="83">
        <f>IF(F60&gt;0,1,0)</f>
        <v>0</v>
      </c>
      <c r="I60" s="17"/>
      <c r="J60" s="17"/>
      <c r="K60" s="17"/>
      <c r="L60" s="17"/>
      <c r="M60" s="17"/>
      <c r="N60" s="17"/>
      <c r="O60" s="17"/>
      <c r="P60" s="17"/>
      <c r="Q60" s="17"/>
      <c r="R60" s="17"/>
      <c r="S60" s="17"/>
      <c r="T60" s="17"/>
      <c r="U60" s="17"/>
      <c r="V60" s="17"/>
      <c r="W60" s="17"/>
      <c r="X60" s="17"/>
      <c r="Y60" s="17"/>
      <c r="Z60" s="17"/>
      <c r="AA60" s="17"/>
      <c r="AB60" s="17"/>
    </row>
    <row r="61" spans="1:28" ht="12" customHeight="1" x14ac:dyDescent="0.2">
      <c r="A61" s="56" t="s">
        <v>54</v>
      </c>
      <c r="B61" s="63" t="s">
        <v>55</v>
      </c>
      <c r="C61" s="57">
        <v>14</v>
      </c>
      <c r="D61" s="58"/>
      <c r="E61" s="64" t="str">
        <f>IF(F61=C61,"bestanden","PV")</f>
        <v>PV</v>
      </c>
      <c r="F61" s="46">
        <f>SUM(F62:F63)</f>
        <v>0</v>
      </c>
      <c r="G61" s="17"/>
      <c r="H61" s="83"/>
      <c r="I61" s="17"/>
      <c r="J61" s="17"/>
      <c r="K61" s="17"/>
      <c r="L61" s="17"/>
      <c r="M61" s="17"/>
      <c r="N61" s="17"/>
      <c r="O61" s="17"/>
      <c r="P61" s="17"/>
      <c r="Q61" s="17"/>
      <c r="R61" s="17"/>
      <c r="S61" s="17"/>
      <c r="T61" s="17"/>
      <c r="U61" s="17"/>
      <c r="V61" s="17"/>
      <c r="W61" s="17"/>
      <c r="X61" s="17"/>
      <c r="Y61" s="17"/>
      <c r="Z61" s="17"/>
      <c r="AA61" s="17"/>
      <c r="AB61" s="17"/>
    </row>
    <row r="62" spans="1:28" ht="12" customHeight="1" x14ac:dyDescent="0.2">
      <c r="A62" s="31" t="s">
        <v>56</v>
      </c>
      <c r="B62" s="34" t="s">
        <v>57</v>
      </c>
      <c r="C62" s="65">
        <v>7</v>
      </c>
      <c r="D62" s="34"/>
      <c r="E62" s="35" t="s">
        <v>92</v>
      </c>
      <c r="F62" s="36">
        <f>IF(E62&lt;&gt;"offen",C62,0)</f>
        <v>0</v>
      </c>
      <c r="G62" s="17"/>
      <c r="H62" s="83"/>
      <c r="I62" s="17"/>
      <c r="J62" s="17"/>
      <c r="K62" s="17"/>
      <c r="L62" s="17"/>
      <c r="M62" s="17"/>
      <c r="N62" s="17"/>
      <c r="O62" s="17"/>
      <c r="P62" s="17"/>
      <c r="Q62" s="17"/>
      <c r="R62" s="17"/>
      <c r="S62" s="17"/>
      <c r="T62" s="17"/>
      <c r="U62" s="17"/>
      <c r="V62" s="17"/>
      <c r="W62" s="17"/>
      <c r="X62" s="17"/>
      <c r="Y62" s="17"/>
      <c r="Z62" s="17"/>
      <c r="AA62" s="17"/>
      <c r="AB62" s="17"/>
    </row>
    <row r="63" spans="1:28" ht="12" customHeight="1" x14ac:dyDescent="0.2">
      <c r="A63" s="37" t="s">
        <v>58</v>
      </c>
      <c r="B63" s="40" t="s">
        <v>57</v>
      </c>
      <c r="C63" s="39">
        <v>7</v>
      </c>
      <c r="D63" s="40"/>
      <c r="E63" s="77" t="s">
        <v>92</v>
      </c>
      <c r="F63" s="42">
        <f>IF(E63&lt;&gt;"offen",C63,0)</f>
        <v>0</v>
      </c>
      <c r="G63" s="17"/>
      <c r="H63" s="83"/>
      <c r="I63" s="17"/>
      <c r="J63" s="17"/>
      <c r="K63" s="17"/>
      <c r="L63" s="17"/>
      <c r="M63" s="17"/>
      <c r="N63" s="17"/>
      <c r="O63" s="17"/>
      <c r="P63" s="17"/>
      <c r="Q63" s="17"/>
      <c r="R63" s="17"/>
      <c r="S63" s="17"/>
      <c r="T63" s="17"/>
      <c r="U63" s="17"/>
      <c r="V63" s="17"/>
      <c r="W63" s="17"/>
      <c r="X63" s="17"/>
      <c r="Y63" s="17"/>
      <c r="Z63" s="17"/>
      <c r="AA63" s="17"/>
      <c r="AB63" s="17"/>
    </row>
    <row r="64" spans="1:28" ht="12" customHeight="1" x14ac:dyDescent="0.2">
      <c r="A64" s="56" t="s">
        <v>54</v>
      </c>
      <c r="B64" s="63" t="s">
        <v>55</v>
      </c>
      <c r="C64" s="57">
        <v>14</v>
      </c>
      <c r="D64" s="58"/>
      <c r="E64" s="64" t="str">
        <f>IF(F64=C64,"bestanden","PV")</f>
        <v>PV</v>
      </c>
      <c r="F64" s="46">
        <f>SUM(F65:F66)</f>
        <v>0</v>
      </c>
      <c r="G64" s="17"/>
      <c r="H64" s="83"/>
      <c r="I64" s="17"/>
      <c r="J64" s="17"/>
      <c r="K64" s="17"/>
      <c r="L64" s="17"/>
      <c r="M64" s="17"/>
      <c r="N64" s="17"/>
      <c r="O64" s="17"/>
      <c r="P64" s="17"/>
      <c r="Q64" s="17"/>
      <c r="R64" s="17"/>
      <c r="S64" s="17"/>
      <c r="T64" s="17"/>
      <c r="U64" s="17"/>
      <c r="V64" s="17"/>
      <c r="W64" s="17"/>
      <c r="X64" s="17"/>
      <c r="Y64" s="17"/>
      <c r="Z64" s="17"/>
      <c r="AA64" s="17"/>
      <c r="AB64" s="17"/>
    </row>
    <row r="65" spans="1:28" ht="12" customHeight="1" x14ac:dyDescent="0.2">
      <c r="A65" s="31" t="s">
        <v>59</v>
      </c>
      <c r="B65" s="34" t="s">
        <v>57</v>
      </c>
      <c r="C65" s="33">
        <v>7</v>
      </c>
      <c r="D65" s="34"/>
      <c r="E65" s="35" t="s">
        <v>92</v>
      </c>
      <c r="F65" s="36">
        <f>IF(E65&lt;&gt;"offen",C65,0)</f>
        <v>0</v>
      </c>
      <c r="G65" s="17"/>
      <c r="H65" s="83"/>
      <c r="I65" s="17"/>
      <c r="J65" s="17"/>
      <c r="K65" s="17"/>
      <c r="L65" s="17"/>
      <c r="M65" s="17"/>
      <c r="N65" s="17"/>
      <c r="O65" s="17"/>
      <c r="P65" s="17"/>
      <c r="Q65" s="17"/>
      <c r="R65" s="17"/>
      <c r="S65" s="17"/>
      <c r="T65" s="17"/>
      <c r="U65" s="17"/>
      <c r="V65" s="17"/>
      <c r="W65" s="17"/>
      <c r="X65" s="17"/>
      <c r="Y65" s="17"/>
      <c r="Z65" s="17"/>
      <c r="AA65" s="17"/>
      <c r="AB65" s="17"/>
    </row>
    <row r="66" spans="1:28" ht="12" customHeight="1" x14ac:dyDescent="0.2">
      <c r="A66" s="66" t="s">
        <v>60</v>
      </c>
      <c r="B66" s="51" t="s">
        <v>57</v>
      </c>
      <c r="C66" s="67">
        <v>7</v>
      </c>
      <c r="D66" s="51"/>
      <c r="E66" s="41" t="s">
        <v>92</v>
      </c>
      <c r="F66" s="42">
        <f>IF(E66&lt;&gt;"offen",C66,0)</f>
        <v>0</v>
      </c>
      <c r="G66" s="17"/>
      <c r="H66" s="83"/>
      <c r="I66" s="17"/>
      <c r="J66" s="17"/>
      <c r="K66" s="17"/>
      <c r="L66" s="17"/>
      <c r="M66" s="17"/>
      <c r="N66" s="17"/>
      <c r="O66" s="17"/>
      <c r="P66" s="17"/>
      <c r="Q66" s="17"/>
      <c r="R66" s="17"/>
      <c r="S66" s="17"/>
      <c r="T66" s="17"/>
      <c r="U66" s="17"/>
      <c r="V66" s="17"/>
      <c r="W66" s="17"/>
      <c r="X66" s="17"/>
      <c r="Y66" s="17"/>
      <c r="Z66" s="17"/>
      <c r="AA66" s="17"/>
      <c r="AB66" s="17"/>
    </row>
    <row r="67" spans="1:28" ht="12" customHeight="1" x14ac:dyDescent="0.2">
      <c r="A67" s="43">
        <v>401</v>
      </c>
      <c r="B67" s="44" t="s">
        <v>61</v>
      </c>
      <c r="C67" s="45">
        <v>28</v>
      </c>
      <c r="D67" s="44"/>
      <c r="E67" s="29" t="str">
        <f>IF(F67=C67,"bestanden","PV")</f>
        <v>PV</v>
      </c>
      <c r="F67" s="46">
        <f>F68</f>
        <v>0</v>
      </c>
      <c r="G67" s="17"/>
      <c r="H67" s="83">
        <f>IF(F67&gt;0,1,0)</f>
        <v>0</v>
      </c>
      <c r="I67" s="17"/>
      <c r="J67" s="17"/>
      <c r="K67" s="17"/>
      <c r="L67" s="17"/>
      <c r="M67" s="17"/>
      <c r="N67" s="17"/>
      <c r="O67" s="17"/>
      <c r="P67" s="17"/>
      <c r="Q67" s="17"/>
      <c r="R67" s="17"/>
      <c r="S67" s="17"/>
      <c r="T67" s="17"/>
      <c r="U67" s="17"/>
      <c r="V67" s="17"/>
      <c r="W67" s="17"/>
      <c r="X67" s="17"/>
      <c r="Y67" s="17"/>
      <c r="Z67" s="17"/>
      <c r="AA67" s="17"/>
      <c r="AB67" s="17"/>
    </row>
    <row r="68" spans="1:28" ht="12" customHeight="1" thickBot="1" x14ac:dyDescent="0.25">
      <c r="A68" s="59">
        <v>40311</v>
      </c>
      <c r="B68" s="60" t="s">
        <v>62</v>
      </c>
      <c r="C68" s="61">
        <v>28</v>
      </c>
      <c r="D68" s="68"/>
      <c r="E68" s="35" t="s">
        <v>92</v>
      </c>
      <c r="F68" s="36">
        <f>IF(E68&lt;&gt;"offen",C68,0)</f>
        <v>0</v>
      </c>
      <c r="G68" s="17"/>
      <c r="H68" s="17"/>
      <c r="I68" s="17"/>
      <c r="J68" s="17"/>
      <c r="K68" s="17"/>
      <c r="L68" s="17"/>
      <c r="M68" s="17"/>
      <c r="N68" s="17"/>
      <c r="O68" s="17"/>
      <c r="P68" s="17"/>
      <c r="Q68" s="17"/>
      <c r="R68" s="17"/>
      <c r="S68" s="17"/>
      <c r="T68" s="17"/>
      <c r="U68" s="17"/>
      <c r="V68" s="17"/>
      <c r="W68" s="17"/>
      <c r="X68" s="17"/>
      <c r="Y68" s="17"/>
      <c r="Z68" s="17"/>
      <c r="AA68" s="17"/>
      <c r="AB68" s="17"/>
    </row>
    <row r="69" spans="1:28" ht="12" customHeight="1" thickBot="1" x14ac:dyDescent="0.25">
      <c r="A69" s="21">
        <v>4200</v>
      </c>
      <c r="B69" s="22" t="s">
        <v>39</v>
      </c>
      <c r="C69" s="23">
        <v>4</v>
      </c>
      <c r="D69" s="22"/>
      <c r="E69" s="24" t="str">
        <f>IF(F69=C69,"bestanden","PV")</f>
        <v>PV</v>
      </c>
      <c r="F69" s="25">
        <f>F70</f>
        <v>0</v>
      </c>
      <c r="G69" s="17"/>
      <c r="H69" s="17"/>
      <c r="I69" s="17"/>
      <c r="J69" s="17"/>
      <c r="K69" s="17"/>
      <c r="L69" s="17"/>
      <c r="M69" s="17"/>
      <c r="N69" s="17"/>
      <c r="O69" s="17"/>
      <c r="P69" s="17"/>
      <c r="Q69" s="17"/>
      <c r="R69" s="17"/>
      <c r="S69" s="17"/>
      <c r="T69" s="17"/>
      <c r="U69" s="17"/>
      <c r="V69" s="17"/>
      <c r="W69" s="17"/>
      <c r="X69" s="17"/>
      <c r="Y69" s="17"/>
      <c r="Z69" s="17"/>
      <c r="AA69" s="17"/>
      <c r="AB69" s="17"/>
    </row>
    <row r="70" spans="1:28" ht="12" customHeight="1" x14ac:dyDescent="0.2">
      <c r="A70" s="47">
        <v>501</v>
      </c>
      <c r="B70" s="48" t="s">
        <v>40</v>
      </c>
      <c r="C70" s="49">
        <v>4</v>
      </c>
      <c r="D70" s="48"/>
      <c r="E70" s="29" t="str">
        <f>IF(F70=C70,"bestanden","PV")</f>
        <v>PV</v>
      </c>
      <c r="F70" s="46">
        <f>F71</f>
        <v>0</v>
      </c>
      <c r="G70" s="17"/>
      <c r="H70" s="17"/>
      <c r="I70" s="17"/>
      <c r="J70" s="17"/>
      <c r="K70" s="17"/>
      <c r="L70" s="17"/>
      <c r="M70" s="17"/>
      <c r="N70" s="17"/>
      <c r="O70" s="17"/>
      <c r="P70" s="17"/>
      <c r="Q70" s="17"/>
      <c r="R70" s="17"/>
      <c r="S70" s="17"/>
      <c r="T70" s="17"/>
      <c r="U70" s="17"/>
      <c r="V70" s="17"/>
      <c r="W70" s="17"/>
      <c r="X70" s="17"/>
      <c r="Y70" s="17"/>
      <c r="Z70" s="17"/>
      <c r="AA70" s="17"/>
      <c r="AB70" s="17"/>
    </row>
    <row r="71" spans="1:28" ht="12" customHeight="1" thickBot="1" x14ac:dyDescent="0.25">
      <c r="A71" s="59">
        <v>50111</v>
      </c>
      <c r="B71" s="60" t="s">
        <v>41</v>
      </c>
      <c r="C71" s="61">
        <v>4</v>
      </c>
      <c r="D71" s="68"/>
      <c r="E71" s="6" t="s">
        <v>92</v>
      </c>
      <c r="F71" s="36">
        <f>IF(E71&lt;&gt;"offen",C71,0)</f>
        <v>0</v>
      </c>
      <c r="G71" s="17"/>
      <c r="H71" s="17"/>
      <c r="I71" s="17"/>
      <c r="J71" s="17"/>
      <c r="K71" s="17"/>
      <c r="L71" s="17"/>
      <c r="M71" s="17"/>
      <c r="N71" s="17"/>
      <c r="O71" s="17"/>
      <c r="P71" s="17"/>
      <c r="Q71" s="17"/>
      <c r="R71" s="17"/>
      <c r="S71" s="17"/>
      <c r="T71" s="17"/>
      <c r="U71" s="17"/>
      <c r="V71" s="17"/>
      <c r="W71" s="17"/>
      <c r="X71" s="17"/>
      <c r="Y71" s="17"/>
      <c r="Z71" s="17"/>
      <c r="AA71" s="17"/>
      <c r="AB71" s="17"/>
    </row>
    <row r="72" spans="1:28" ht="12" customHeight="1" thickBot="1" x14ac:dyDescent="0.25">
      <c r="A72" s="11">
        <v>6000</v>
      </c>
      <c r="B72" s="12" t="s">
        <v>42</v>
      </c>
      <c r="C72" s="13">
        <v>28</v>
      </c>
      <c r="D72" s="12"/>
      <c r="E72" s="14" t="str">
        <f>IF(F72=C72,"bestanden","PV")</f>
        <v>PV</v>
      </c>
      <c r="F72" s="15">
        <f>F74+F78</f>
        <v>0</v>
      </c>
      <c r="G72" s="17"/>
      <c r="H72" s="17"/>
      <c r="I72" s="17"/>
      <c r="J72" s="17"/>
      <c r="K72" s="17"/>
      <c r="L72" s="17"/>
      <c r="M72" s="17"/>
      <c r="N72" s="17"/>
      <c r="O72" s="17"/>
      <c r="P72" s="17"/>
      <c r="Q72" s="17"/>
      <c r="R72" s="17"/>
      <c r="S72" s="17"/>
      <c r="T72" s="17"/>
      <c r="U72" s="17"/>
      <c r="V72" s="17"/>
      <c r="W72" s="17"/>
      <c r="X72" s="17"/>
      <c r="Y72" s="17"/>
      <c r="Z72" s="17"/>
      <c r="AA72" s="17"/>
      <c r="AB72" s="17"/>
    </row>
    <row r="73" spans="1:28" x14ac:dyDescent="0.2">
      <c r="A73" s="93" t="s">
        <v>64</v>
      </c>
      <c r="B73" s="94"/>
      <c r="C73" s="94"/>
      <c r="D73" s="94"/>
      <c r="E73" s="94"/>
      <c r="F73" s="95"/>
      <c r="G73" s="17"/>
      <c r="H73" s="17"/>
      <c r="I73" s="17"/>
      <c r="J73" s="17"/>
      <c r="K73" s="17"/>
      <c r="L73" s="17"/>
      <c r="M73" s="17"/>
      <c r="N73" s="17"/>
      <c r="O73" s="17"/>
      <c r="P73" s="17"/>
      <c r="Q73" s="17"/>
      <c r="R73" s="17"/>
      <c r="S73" s="17"/>
      <c r="T73" s="17"/>
      <c r="U73" s="17"/>
      <c r="V73" s="17"/>
      <c r="W73" s="17"/>
      <c r="X73" s="17"/>
      <c r="Y73" s="17"/>
      <c r="Z73" s="17"/>
      <c r="AA73" s="17"/>
      <c r="AB73" s="17"/>
    </row>
    <row r="74" spans="1:28" ht="12" customHeight="1" x14ac:dyDescent="0.2">
      <c r="A74" s="47">
        <v>605</v>
      </c>
      <c r="B74" s="48" t="s">
        <v>43</v>
      </c>
      <c r="C74" s="49">
        <v>22</v>
      </c>
      <c r="D74" s="48"/>
      <c r="E74" s="29" t="str">
        <f>IF(F74=C74,"bestanden","PV")</f>
        <v>PV</v>
      </c>
      <c r="F74" s="50">
        <f>F75+F76+F77</f>
        <v>0</v>
      </c>
      <c r="G74" s="17"/>
      <c r="H74" s="17"/>
      <c r="I74" s="17"/>
      <c r="J74" s="17"/>
      <c r="K74" s="17"/>
      <c r="L74" s="17"/>
      <c r="M74" s="17"/>
      <c r="N74" s="17"/>
      <c r="O74" s="17"/>
      <c r="P74" s="17"/>
      <c r="Q74" s="17"/>
      <c r="R74" s="17"/>
      <c r="S74" s="17"/>
      <c r="T74" s="17"/>
      <c r="U74" s="17"/>
      <c r="V74" s="17"/>
      <c r="W74" s="17"/>
      <c r="X74" s="17"/>
      <c r="Y74" s="17"/>
      <c r="Z74" s="17"/>
      <c r="AA74" s="17"/>
      <c r="AB74" s="17"/>
    </row>
    <row r="75" spans="1:28" ht="12" customHeight="1" x14ac:dyDescent="0.2">
      <c r="A75" s="31" t="s">
        <v>65</v>
      </c>
      <c r="B75" s="34" t="s">
        <v>66</v>
      </c>
      <c r="C75" s="33">
        <v>9</v>
      </c>
      <c r="D75" s="34"/>
      <c r="E75" s="6" t="s">
        <v>92</v>
      </c>
      <c r="F75" s="36">
        <f>IF(E75&lt;&gt;"offen",C75,0)</f>
        <v>0</v>
      </c>
      <c r="G75" s="17"/>
      <c r="H75" s="17"/>
      <c r="I75" s="17"/>
      <c r="J75" s="17"/>
      <c r="K75" s="17"/>
      <c r="L75" s="17"/>
      <c r="M75" s="17"/>
      <c r="N75" s="17"/>
      <c r="O75" s="17"/>
      <c r="P75" s="17"/>
      <c r="Q75" s="17"/>
      <c r="R75" s="17"/>
      <c r="S75" s="17"/>
      <c r="T75" s="17"/>
      <c r="U75" s="17"/>
      <c r="V75" s="17"/>
      <c r="W75" s="17"/>
      <c r="X75" s="17"/>
      <c r="Y75" s="17"/>
      <c r="Z75" s="17"/>
      <c r="AA75" s="17"/>
      <c r="AB75" s="17"/>
    </row>
    <row r="76" spans="1:28" ht="12" customHeight="1" x14ac:dyDescent="0.2">
      <c r="A76" s="66" t="s">
        <v>65</v>
      </c>
      <c r="B76" s="51" t="s">
        <v>66</v>
      </c>
      <c r="C76" s="67">
        <v>9</v>
      </c>
      <c r="D76" s="51"/>
      <c r="E76" s="41" t="s">
        <v>92</v>
      </c>
      <c r="F76" s="42">
        <f>IF(E76&lt;&gt;"offen",C76,0)</f>
        <v>0</v>
      </c>
      <c r="G76" s="17"/>
      <c r="H76" s="17"/>
      <c r="I76" s="17"/>
      <c r="J76" s="17"/>
      <c r="K76" s="17"/>
      <c r="L76" s="17"/>
      <c r="M76" s="17"/>
      <c r="N76" s="17"/>
      <c r="O76" s="17"/>
      <c r="P76" s="17"/>
      <c r="Q76" s="17"/>
      <c r="R76" s="17"/>
      <c r="S76" s="17"/>
      <c r="T76" s="17"/>
      <c r="U76" s="17"/>
      <c r="V76" s="17"/>
      <c r="W76" s="17"/>
      <c r="X76" s="17"/>
      <c r="Y76" s="17"/>
      <c r="Z76" s="17"/>
      <c r="AA76" s="17"/>
      <c r="AB76" s="17"/>
    </row>
    <row r="77" spans="1:28" ht="12" customHeight="1" x14ac:dyDescent="0.2">
      <c r="A77" s="59">
        <v>60551</v>
      </c>
      <c r="B77" s="60" t="s">
        <v>44</v>
      </c>
      <c r="C77" s="61">
        <v>4</v>
      </c>
      <c r="D77" s="107"/>
      <c r="E77" s="82" t="s">
        <v>92</v>
      </c>
      <c r="F77" s="108">
        <f>IF(E77&lt;&gt;"offen",C77,0)</f>
        <v>0</v>
      </c>
      <c r="G77" s="17"/>
      <c r="H77" s="17"/>
      <c r="I77" s="17"/>
      <c r="J77" s="17"/>
      <c r="K77" s="17"/>
      <c r="L77" s="17"/>
      <c r="M77" s="17"/>
      <c r="N77" s="17"/>
      <c r="O77" s="17"/>
      <c r="P77" s="17"/>
      <c r="Q77" s="17"/>
      <c r="R77" s="17"/>
      <c r="S77" s="17"/>
      <c r="T77" s="17"/>
      <c r="U77" s="17"/>
      <c r="V77" s="17"/>
      <c r="W77" s="17"/>
      <c r="X77" s="17"/>
      <c r="Y77" s="17"/>
      <c r="Z77" s="17"/>
      <c r="AA77" s="17"/>
      <c r="AB77" s="17"/>
    </row>
    <row r="78" spans="1:28" ht="12" customHeight="1" x14ac:dyDescent="0.2">
      <c r="A78" s="43">
        <v>606</v>
      </c>
      <c r="B78" s="44" t="s">
        <v>45</v>
      </c>
      <c r="C78" s="58">
        <v>6</v>
      </c>
      <c r="D78" s="44"/>
      <c r="E78" s="64" t="str">
        <f>IF(F78=C78,"bestanden","PV")</f>
        <v>PV</v>
      </c>
      <c r="F78" s="46">
        <f>F79</f>
        <v>0</v>
      </c>
      <c r="G78" s="17"/>
      <c r="H78" s="17"/>
      <c r="I78" s="17"/>
      <c r="J78" s="17"/>
      <c r="K78" s="17"/>
      <c r="L78" s="17"/>
      <c r="M78" s="17"/>
      <c r="N78" s="17"/>
      <c r="O78" s="17"/>
      <c r="P78" s="17"/>
      <c r="Q78" s="17"/>
      <c r="R78" s="17"/>
      <c r="S78" s="17"/>
      <c r="T78" s="17"/>
      <c r="U78" s="17"/>
      <c r="V78" s="17"/>
      <c r="W78" s="17"/>
      <c r="X78" s="17"/>
      <c r="Y78" s="17"/>
      <c r="Z78" s="17"/>
      <c r="AA78" s="17"/>
      <c r="AB78" s="17"/>
    </row>
    <row r="79" spans="1:28" ht="12" customHeight="1" thickBot="1" x14ac:dyDescent="0.25">
      <c r="A79" s="59" t="s">
        <v>63</v>
      </c>
      <c r="B79" s="68" t="s">
        <v>57</v>
      </c>
      <c r="C79" s="61">
        <v>6</v>
      </c>
      <c r="D79" s="62"/>
      <c r="E79" s="109" t="s">
        <v>92</v>
      </c>
      <c r="F79" s="36">
        <f>IF(E79&lt;&gt;"offen",C79,0)</f>
        <v>0</v>
      </c>
      <c r="G79" s="17"/>
      <c r="H79" s="17"/>
      <c r="I79" s="17"/>
      <c r="J79" s="17"/>
      <c r="K79" s="17"/>
      <c r="L79" s="17"/>
      <c r="M79" s="17"/>
      <c r="N79" s="17"/>
      <c r="O79" s="17"/>
      <c r="P79" s="17"/>
      <c r="Q79" s="17"/>
      <c r="R79" s="17"/>
      <c r="S79" s="17"/>
      <c r="T79" s="17"/>
      <c r="U79" s="17"/>
      <c r="V79" s="17"/>
      <c r="W79" s="17"/>
      <c r="X79" s="17"/>
      <c r="Y79" s="17"/>
      <c r="Z79" s="17"/>
      <c r="AA79" s="17"/>
      <c r="AB79" s="17"/>
    </row>
    <row r="80" spans="1:28" ht="12" customHeight="1" thickBot="1" x14ac:dyDescent="0.25">
      <c r="A80" s="11">
        <v>8000</v>
      </c>
      <c r="B80" s="12" t="s">
        <v>46</v>
      </c>
      <c r="C80" s="13">
        <v>12</v>
      </c>
      <c r="D80" s="12"/>
      <c r="E80" s="14" t="str">
        <f>IF(F80=C80,"bestanden","PV")</f>
        <v>PV</v>
      </c>
      <c r="F80" s="15">
        <f>IF(AND(E81="benotet",E82="benotet",E83="benotet"),C80,0)</f>
        <v>0</v>
      </c>
      <c r="G80" s="17"/>
      <c r="H80" s="17"/>
      <c r="I80" s="17"/>
      <c r="J80" s="17"/>
      <c r="K80" s="17"/>
      <c r="L80" s="17"/>
      <c r="M80" s="17"/>
      <c r="N80" s="17"/>
      <c r="O80" s="17"/>
      <c r="P80" s="17"/>
      <c r="Q80" s="17"/>
      <c r="R80" s="17"/>
      <c r="S80" s="17"/>
      <c r="T80" s="17"/>
      <c r="U80" s="17"/>
      <c r="V80" s="17"/>
      <c r="W80" s="17"/>
      <c r="X80" s="17"/>
      <c r="Y80" s="17"/>
      <c r="Z80" s="17"/>
      <c r="AA80" s="17"/>
      <c r="AB80" s="17"/>
    </row>
    <row r="81" spans="1:28" ht="12" customHeight="1" x14ac:dyDescent="0.2">
      <c r="A81" s="59">
        <v>80001</v>
      </c>
      <c r="B81" s="60" t="s">
        <v>47</v>
      </c>
      <c r="C81" s="61">
        <v>0</v>
      </c>
      <c r="D81" s="53"/>
      <c r="E81" s="35" t="s">
        <v>92</v>
      </c>
      <c r="F81" s="84" t="s">
        <v>93</v>
      </c>
      <c r="G81" s="17"/>
      <c r="H81" s="17"/>
      <c r="I81" s="17"/>
      <c r="J81" s="17"/>
      <c r="K81" s="17"/>
      <c r="L81" s="17"/>
      <c r="M81" s="17"/>
      <c r="N81" s="17"/>
      <c r="O81" s="17"/>
      <c r="P81" s="17"/>
      <c r="Q81" s="17"/>
      <c r="R81" s="17"/>
      <c r="S81" s="17"/>
      <c r="T81" s="17"/>
      <c r="U81" s="17"/>
      <c r="V81" s="17"/>
      <c r="W81" s="17"/>
      <c r="X81" s="17"/>
      <c r="Y81" s="17"/>
      <c r="Z81" s="17"/>
      <c r="AA81" s="17"/>
      <c r="AB81" s="17"/>
    </row>
    <row r="82" spans="1:28" ht="11.25" customHeight="1" x14ac:dyDescent="0.2">
      <c r="A82" s="69">
        <v>80002</v>
      </c>
      <c r="B82" s="70" t="s">
        <v>48</v>
      </c>
      <c r="C82" s="71">
        <v>0</v>
      </c>
      <c r="D82" s="72"/>
      <c r="E82" s="41" t="s">
        <v>92</v>
      </c>
      <c r="F82" s="85" t="s">
        <v>93</v>
      </c>
      <c r="G82" s="17"/>
      <c r="H82" s="17"/>
      <c r="I82" s="17"/>
      <c r="J82" s="17"/>
      <c r="K82" s="17"/>
      <c r="L82" s="17"/>
      <c r="M82" s="17"/>
      <c r="N82" s="17"/>
      <c r="O82" s="17"/>
      <c r="P82" s="17"/>
      <c r="Q82" s="17"/>
      <c r="R82" s="17"/>
      <c r="S82" s="17"/>
      <c r="T82" s="17"/>
      <c r="U82" s="17"/>
      <c r="V82" s="17"/>
      <c r="W82" s="17"/>
      <c r="X82" s="17"/>
      <c r="Y82" s="17"/>
      <c r="Z82" s="17"/>
      <c r="AA82" s="17"/>
      <c r="AB82" s="17"/>
    </row>
    <row r="83" spans="1:28" ht="12" customHeight="1" thickBot="1" x14ac:dyDescent="0.25">
      <c r="A83" s="73">
        <v>80003</v>
      </c>
      <c r="B83" s="74" t="s">
        <v>49</v>
      </c>
      <c r="C83" s="75">
        <v>0</v>
      </c>
      <c r="D83" s="76"/>
      <c r="E83" s="35" t="s">
        <v>92</v>
      </c>
      <c r="F83" s="86" t="s">
        <v>93</v>
      </c>
      <c r="G83" s="17"/>
      <c r="H83" s="17"/>
      <c r="I83" s="17"/>
      <c r="J83" s="17"/>
      <c r="K83" s="17"/>
      <c r="L83" s="17"/>
      <c r="M83" s="17"/>
      <c r="N83" s="17"/>
      <c r="O83" s="17"/>
      <c r="P83" s="17"/>
      <c r="Q83" s="17"/>
      <c r="R83" s="17"/>
      <c r="S83" s="17"/>
      <c r="T83" s="17"/>
      <c r="U83" s="17"/>
      <c r="V83" s="17"/>
      <c r="W83" s="17"/>
      <c r="X83" s="17"/>
      <c r="Y83" s="17"/>
      <c r="Z83" s="17"/>
      <c r="AA83" s="17"/>
      <c r="AB83" s="17"/>
    </row>
    <row r="84" spans="1:28" ht="21.75" customHeight="1" thickBot="1" x14ac:dyDescent="0.25">
      <c r="A84" s="103"/>
      <c r="B84" s="104" t="str">
        <f>IF(G6&gt;=180,"Thesis Zulassung möglich - 180 CP (ohne Abschlussprüfung) vorhanden.","Thesis Zulassung nicht möglich - es fehlen "&amp;180-G6&amp;" CP bis zur möglichen Zulassung (180 CP)")</f>
        <v>Thesis Zulassung nicht möglich - es fehlen 180 CP bis zur möglichen Zulassung (180 CP)</v>
      </c>
      <c r="C84" s="104"/>
      <c r="D84" s="104"/>
      <c r="E84" s="104"/>
      <c r="F84" s="105"/>
      <c r="G84" s="17"/>
      <c r="H84" s="17"/>
      <c r="I84" s="17"/>
      <c r="J84" s="17"/>
      <c r="K84" s="17"/>
      <c r="L84" s="17"/>
      <c r="M84" s="17"/>
      <c r="N84" s="17"/>
      <c r="O84" s="17"/>
      <c r="P84" s="17"/>
      <c r="Q84" s="17"/>
      <c r="R84" s="17"/>
      <c r="S84" s="17"/>
      <c r="T84" s="17"/>
      <c r="U84" s="17"/>
      <c r="V84" s="17"/>
      <c r="W84" s="17"/>
      <c r="X84" s="17"/>
      <c r="Y84" s="17"/>
      <c r="Z84" s="17"/>
      <c r="AA84" s="17"/>
      <c r="AB84" s="17"/>
    </row>
    <row r="85" spans="1:28" ht="12" customHeight="1"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row>
    <row r="86" spans="1:28" ht="12" customHeight="1"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row>
    <row r="87" spans="1:28" ht="12" customHeight="1"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row>
    <row r="88" spans="1:28" ht="12" customHeight="1"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row>
    <row r="89" spans="1:28" ht="12" customHeight="1"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row>
    <row r="90" spans="1:28" ht="12" customHeight="1"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row>
    <row r="91" spans="1:28" ht="12" customHeight="1"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row>
    <row r="92" spans="1:28" ht="12" customHeight="1"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row>
    <row r="93" spans="1:28" ht="12" customHeight="1"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row>
    <row r="94" spans="1:28" ht="12" customHeight="1"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row>
    <row r="95" spans="1:28" ht="12" customHeight="1"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row>
    <row r="96" spans="1:28" ht="12" customHeight="1"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row>
    <row r="97" spans="1:28" ht="12" customHeight="1" x14ac:dyDescent="0.2">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row>
    <row r="98" spans="1:28" ht="12" customHeight="1"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row>
    <row r="99" spans="1:28" ht="12" customHeight="1"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row>
    <row r="100" spans="1:28" ht="12" customHeight="1"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row>
    <row r="101" spans="1:28" ht="12" customHeight="1"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row>
    <row r="102" spans="1:28" ht="12" customHeight="1"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row>
    <row r="103" spans="1:28" ht="12" customHeight="1"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row>
    <row r="104" spans="1:28" ht="12" customHeight="1"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row>
    <row r="105" spans="1:28" ht="12" customHeight="1"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row>
    <row r="106" spans="1:28" ht="12" customHeight="1"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row>
    <row r="107" spans="1:28" ht="12" customHeight="1"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row>
    <row r="108" spans="1:28" ht="12" customHeight="1"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row>
    <row r="109" spans="1:28" ht="12" customHeight="1"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row>
    <row r="110" spans="1:28" ht="12" customHeight="1"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row>
    <row r="111" spans="1:28" ht="12" customHeight="1"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row>
    <row r="112" spans="1:28" ht="12" customHeight="1"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row>
    <row r="113" spans="1:28" ht="12" customHeight="1"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row>
    <row r="114" spans="1:28" ht="12" customHeight="1"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row>
    <row r="115" spans="1:28" ht="12" customHeight="1"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row>
    <row r="116" spans="1:28" ht="12" customHeight="1"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row>
    <row r="117" spans="1:28" ht="12" customHeight="1"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row>
    <row r="118" spans="1:28" ht="12" customHeight="1"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row>
    <row r="119" spans="1:28" ht="12" customHeight="1"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row>
    <row r="120" spans="1:28" ht="12" customHeight="1"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row>
    <row r="121" spans="1:28" ht="12" customHeight="1"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row>
    <row r="122" spans="1:28" ht="12" customHeight="1"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row>
    <row r="123" spans="1:28" ht="11.25" customHeight="1"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row>
    <row r="124" spans="1:28" ht="12" customHeight="1"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row>
    <row r="125" spans="1:28" ht="12" customHeight="1"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row>
    <row r="126" spans="1:28" ht="12.4" customHeight="1"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row>
    <row r="127" spans="1:28"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row>
    <row r="128" spans="1:28"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row>
    <row r="129" spans="1:28"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row>
    <row r="130" spans="1:28"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row>
    <row r="131" spans="1:28"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row>
    <row r="132" spans="1:28"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row>
    <row r="133" spans="1:28"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row>
  </sheetData>
  <mergeCells count="9">
    <mergeCell ref="B84:E84"/>
    <mergeCell ref="A1:F1"/>
    <mergeCell ref="A59:F59"/>
    <mergeCell ref="A73:F73"/>
    <mergeCell ref="A56:F56"/>
    <mergeCell ref="A31:F31"/>
    <mergeCell ref="A35:F35"/>
    <mergeCell ref="A41:F41"/>
    <mergeCell ref="B5:E5"/>
  </mergeCells>
  <conditionalFormatting sqref="A56:F57 A60:F60 A67:F67">
    <cfRule type="expression" dxfId="2" priority="5">
      <formula>$H$55&gt;1</formula>
    </cfRule>
  </conditionalFormatting>
  <conditionalFormatting sqref="A5:F5">
    <cfRule type="expression" dxfId="1" priority="2">
      <formula>$B$5="Thesis Zulassung möglich - 180 CP (ohne Abschlussprüfung) vorhanden."</formula>
    </cfRule>
  </conditionalFormatting>
  <conditionalFormatting sqref="A84:F84">
    <cfRule type="expression" dxfId="0" priority="1">
      <formula>$B$5="Thesis Zulassung möglich - 180 CP (ohne Abschlussprüfung) vorhanden."</formula>
    </cfRule>
  </conditionalFormatting>
  <dataValidations count="3">
    <dataValidation type="list" allowBlank="1" showInputMessage="1" showErrorMessage="1" sqref="E68 E58 E77 E65:E66 E62:E63">
      <formula1>"offen,bestanden"</formula1>
    </dataValidation>
    <dataValidation type="list" allowBlank="1" showInputMessage="1" showErrorMessage="1" sqref="E10:E11 E13:E14 E16:E17 E25:E26 E28:E29 E33:E34 E37:E38 E43:E44 E46:E47 E49:E50 E52:E53 E71 E75:E76 E19:E21">
      <formula1>"offen,unbenotet,benotet"</formula1>
    </dataValidation>
    <dataValidation type="list" allowBlank="1" showInputMessage="1" showErrorMessage="1" sqref="E81:E83 E79">
      <formula1>"offen,benotet"</formula1>
    </dataValidation>
  </dataValidations>
  <printOptions horizontalCentered="1" verticalCentered="1"/>
  <pageMargins left="0.59055118110236227" right="0.59055118110236227" top="0.19685039370078741" bottom="0.19685039370078741" header="0.31496062992125984" footer="0.31496062992125984"/>
  <pageSetup paperSize="9" scale="7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3854E7BF2D5F5448D7CFDCBF0389353" ma:contentTypeVersion="2" ma:contentTypeDescription="Ein neues Dokument erstellen." ma:contentTypeScope="" ma:versionID="debc25d098f14e61b5fd89d16d66d02e">
  <xsd:schema xmlns:xsd="http://www.w3.org/2001/XMLSchema" xmlns:xs="http://www.w3.org/2001/XMLSchema" xmlns:p="http://schemas.microsoft.com/office/2006/metadata/properties" xmlns:ns1="http://schemas.microsoft.com/sharepoint/v3" xmlns:ns2="1d456b8f-a108-4785-b36a-cbff19f45d98" targetNamespace="http://schemas.microsoft.com/office/2006/metadata/properties" ma:root="true" ma:fieldsID="037cce429c0e55e8a77e8c90b6e47b7f" ns1:_="" ns2:_="">
    <xsd:import namespace="http://schemas.microsoft.com/sharepoint/v3"/>
    <xsd:import namespace="1d456b8f-a108-4785-b36a-cbff19f45d98"/>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56b8f-a108-4785-b36a-cbff19f45d98"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F850B65-332E-4B74-A8F6-F630A0A4FC8F}"/>
</file>

<file path=customXml/itemProps2.xml><?xml version="1.0" encoding="utf-8"?>
<ds:datastoreItem xmlns:ds="http://schemas.openxmlformats.org/officeDocument/2006/customXml" ds:itemID="{D66E9FA8-AC30-40A1-A9E9-0638A786CAD9}"/>
</file>

<file path=customXml/itemProps3.xml><?xml version="1.0" encoding="utf-8"?>
<ds:datastoreItem xmlns:ds="http://schemas.openxmlformats.org/officeDocument/2006/customXml" ds:itemID="{BCCD6035-9EFC-403D-B220-D4BB0407182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Kurzerläuterung</vt:lpstr>
      <vt:lpstr>RD Bachelor</vt:lpstr>
      <vt:lpstr>'RD Bachelor'!Druckbereich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schuer_m</dc:creator>
  <cp:lastModifiedBy>Diederich, Joachim</cp:lastModifiedBy>
  <cp:lastPrinted>2021-01-28T15:09:23Z</cp:lastPrinted>
  <dcterms:created xsi:type="dcterms:W3CDTF">2021-01-24T17:54:17Z</dcterms:created>
  <dcterms:modified xsi:type="dcterms:W3CDTF">2021-05-26T10:20:25Z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0x010100E3854E7BF2D5F5448D7CFDCBF0389353</vt:lpwstr>
  </property>
</Properties>
</file>